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Vivek\Desktop\Attachments\Attachment 2 Virtual assessments checklists\"/>
    </mc:Choice>
  </mc:AlternateContent>
  <bookViews>
    <workbookView xWindow="-120" yWindow="-120" windowWidth="20730" windowHeight="11160" activeTab="1"/>
  </bookViews>
  <sheets>
    <sheet name="Summary" sheetId="17" r:id="rId1"/>
    <sheet name="UPHC-NQAS" sheetId="1" r:id="rId2"/>
  </sheets>
  <definedNames>
    <definedName name="_xlnm._FilterDatabase" localSheetId="1" hidden="1">'UPHC-NQAS'!$A$12:$F$357</definedName>
    <definedName name="_xlnm.Print_Area" localSheetId="1">'UPHC-NQAS'!$A$1:$G$381</definedName>
  </definedNames>
  <calcPr calcId="191029"/>
</workbook>
</file>

<file path=xl/calcChain.xml><?xml version="1.0" encoding="utf-8"?>
<calcChain xmlns="http://schemas.openxmlformats.org/spreadsheetml/2006/main">
  <c r="I185" i="1" l="1"/>
  <c r="I332" i="1"/>
  <c r="H332" i="1"/>
  <c r="I327" i="1"/>
  <c r="H327" i="1"/>
  <c r="I314" i="1"/>
  <c r="H314" i="1"/>
  <c r="I301" i="1"/>
  <c r="H301" i="1"/>
  <c r="I297" i="1"/>
  <c r="H297" i="1"/>
  <c r="I285" i="1"/>
  <c r="H285" i="1"/>
  <c r="I247" i="1"/>
  <c r="H247" i="1"/>
  <c r="I231" i="1"/>
  <c r="H231" i="1"/>
  <c r="I224" i="1"/>
  <c r="H224" i="1"/>
  <c r="I215" i="1"/>
  <c r="H215" i="1"/>
  <c r="I201" i="1"/>
  <c r="H201" i="1"/>
  <c r="I195" i="1"/>
  <c r="H195" i="1"/>
  <c r="I165" i="1"/>
  <c r="H165" i="1"/>
  <c r="J165" i="1" l="1"/>
  <c r="E43" i="17" s="1"/>
  <c r="J201" i="1"/>
  <c r="E47" i="17" s="1"/>
  <c r="J224" i="1"/>
  <c r="E49" i="17" s="1"/>
  <c r="J247" i="1"/>
  <c r="E51" i="17" s="1"/>
  <c r="J297" i="1"/>
  <c r="E55" i="17" s="1"/>
  <c r="J314" i="1"/>
  <c r="E58" i="17" s="1"/>
  <c r="J332" i="1"/>
  <c r="E60" i="17" s="1"/>
  <c r="J195" i="1"/>
  <c r="E46" i="17" s="1"/>
  <c r="J215" i="1"/>
  <c r="E48" i="17" s="1"/>
  <c r="J231" i="1"/>
  <c r="E50" i="17" s="1"/>
  <c r="J285" i="1"/>
  <c r="E53" i="17" s="1"/>
  <c r="J301" i="1"/>
  <c r="E56" i="17" s="1"/>
  <c r="J327" i="1"/>
  <c r="E59" i="17" s="1"/>
  <c r="I313" i="1"/>
  <c r="H313" i="1"/>
  <c r="I148" i="1"/>
  <c r="H148" i="1"/>
  <c r="I136" i="1"/>
  <c r="H136" i="1"/>
  <c r="H131" i="1"/>
  <c r="I131" i="1"/>
  <c r="I120" i="1"/>
  <c r="H120" i="1"/>
  <c r="I107" i="1"/>
  <c r="H107" i="1"/>
  <c r="I99" i="1"/>
  <c r="H99" i="1"/>
  <c r="I96" i="1"/>
  <c r="H96" i="1"/>
  <c r="I75" i="1"/>
  <c r="H75" i="1"/>
  <c r="I69" i="1"/>
  <c r="H69" i="1"/>
  <c r="H49" i="1"/>
  <c r="I49" i="1"/>
  <c r="I45" i="1"/>
  <c r="H45" i="1"/>
  <c r="I30" i="1"/>
  <c r="H30" i="1"/>
  <c r="I25" i="1"/>
  <c r="H25" i="1"/>
  <c r="I19" i="1"/>
  <c r="H19" i="1"/>
  <c r="J136" i="1" l="1"/>
  <c r="E40" i="17" s="1"/>
  <c r="J120" i="1"/>
  <c r="E38" i="17" s="1"/>
  <c r="J99" i="1"/>
  <c r="E35" i="17" s="1"/>
  <c r="J75" i="1"/>
  <c r="E32" i="17" s="1"/>
  <c r="J30" i="1"/>
  <c r="E25" i="17" s="1"/>
  <c r="J19" i="1"/>
  <c r="E23" i="17" s="1"/>
  <c r="J25" i="1"/>
  <c r="E24" i="17" s="1"/>
  <c r="J45" i="1"/>
  <c r="E26" i="17" s="1"/>
  <c r="J69" i="1"/>
  <c r="E30" i="17" s="1"/>
  <c r="J96" i="1"/>
  <c r="E34" i="17" s="1"/>
  <c r="J148" i="1"/>
  <c r="E41" i="17" s="1"/>
  <c r="J49" i="1"/>
  <c r="E28" i="17" s="1"/>
  <c r="H106" i="1"/>
  <c r="J107" i="1"/>
  <c r="E37" i="17" s="1"/>
  <c r="J131" i="1"/>
  <c r="E39" i="17" s="1"/>
  <c r="I106" i="1"/>
  <c r="K357" i="1"/>
  <c r="I354" i="1" l="1"/>
  <c r="H354" i="1"/>
  <c r="I340" i="1"/>
  <c r="H340" i="1"/>
  <c r="I293" i="1"/>
  <c r="H293" i="1"/>
  <c r="H185" i="1"/>
  <c r="J185" i="1" s="1"/>
  <c r="E45" i="17" s="1"/>
  <c r="I171" i="1"/>
  <c r="H171" i="1"/>
  <c r="I90" i="1"/>
  <c r="I74" i="1" s="1"/>
  <c r="H90" i="1"/>
  <c r="I60" i="1"/>
  <c r="H60" i="1"/>
  <c r="I14" i="1"/>
  <c r="I13" i="1" s="1"/>
  <c r="H14" i="1"/>
  <c r="J340" i="1" l="1"/>
  <c r="E62" i="17" s="1"/>
  <c r="J293" i="1"/>
  <c r="E54" i="17" s="1"/>
  <c r="J354" i="1"/>
  <c r="E63" i="17" s="1"/>
  <c r="H13" i="1"/>
  <c r="B373" i="1" s="1"/>
  <c r="J14" i="1"/>
  <c r="E22" i="17" s="1"/>
  <c r="H74" i="1"/>
  <c r="B375" i="1" s="1"/>
  <c r="J90" i="1"/>
  <c r="E33" i="17" s="1"/>
  <c r="J60" i="1"/>
  <c r="E29" i="17" s="1"/>
  <c r="J171" i="1"/>
  <c r="E44" i="17" s="1"/>
  <c r="H164" i="1"/>
  <c r="B377" i="1" s="1"/>
  <c r="I164" i="1"/>
  <c r="C377" i="1" s="1"/>
  <c r="I48" i="1"/>
  <c r="C374" i="1" s="1"/>
  <c r="C376" i="1"/>
  <c r="I284" i="1"/>
  <c r="C378" i="1" s="1"/>
  <c r="I339" i="1"/>
  <c r="C380" i="1" s="1"/>
  <c r="B376" i="1"/>
  <c r="H48" i="1"/>
  <c r="B374" i="1" s="1"/>
  <c r="H284" i="1"/>
  <c r="B378" i="1" s="1"/>
  <c r="B379" i="1"/>
  <c r="H339" i="1"/>
  <c r="B380" i="1" s="1"/>
  <c r="C375" i="1"/>
  <c r="C379" i="1"/>
  <c r="C373" i="1"/>
  <c r="D380" i="1" l="1"/>
  <c r="C370" i="1" s="1"/>
  <c r="D18" i="17" s="1"/>
  <c r="D377" i="1"/>
  <c r="C367" i="1" s="1"/>
  <c r="A18" i="17" s="1"/>
  <c r="C381" i="1"/>
  <c r="D379" i="1"/>
  <c r="C369" i="1" s="1"/>
  <c r="C18" i="17" s="1"/>
  <c r="D374" i="1"/>
  <c r="C364" i="1" s="1"/>
  <c r="B16" i="17" s="1"/>
  <c r="D376" i="1"/>
  <c r="C366" i="1" s="1"/>
  <c r="D16" i="17" s="1"/>
  <c r="D375" i="1"/>
  <c r="C365" i="1" s="1"/>
  <c r="C16" i="17" s="1"/>
  <c r="D378" i="1"/>
  <c r="C368" i="1" s="1"/>
  <c r="B18" i="17" s="1"/>
  <c r="D373" i="1"/>
  <c r="C363" i="1" s="1"/>
  <c r="A16" i="17" s="1"/>
  <c r="B381" i="1"/>
  <c r="D381" i="1" l="1"/>
  <c r="C361" i="1" s="1"/>
  <c r="B8" i="17" s="1"/>
</calcChain>
</file>

<file path=xl/sharedStrings.xml><?xml version="1.0" encoding="utf-8"?>
<sst xmlns="http://schemas.openxmlformats.org/spreadsheetml/2006/main" count="1307" uniqueCount="948">
  <si>
    <t>Reference No.</t>
  </si>
  <si>
    <t>Measurable Element</t>
  </si>
  <si>
    <t>Area of Concern - A Service Provision</t>
  </si>
  <si>
    <t>Standard A1</t>
  </si>
  <si>
    <t>Facility provides Promotive, preventive and curative services</t>
  </si>
  <si>
    <t>ME A1.1</t>
  </si>
  <si>
    <t>The facility provides treatment of common ailments</t>
  </si>
  <si>
    <t>ME A1.2</t>
  </si>
  <si>
    <t xml:space="preserve">The facility provides Accident &amp; Emergency Services    </t>
  </si>
  <si>
    <t>ME A1.3</t>
  </si>
  <si>
    <t>ME A1.4</t>
  </si>
  <si>
    <t>Services are available for the time period as mandated</t>
  </si>
  <si>
    <t>Standard A2</t>
  </si>
  <si>
    <t>The facility provides RMNCHA Services</t>
  </si>
  <si>
    <t>ME A2.1</t>
  </si>
  <si>
    <t>The facility provides Reproductive health  Services</t>
  </si>
  <si>
    <t>ME A2.2</t>
  </si>
  <si>
    <t>The facility provides Maternal health Services</t>
  </si>
  <si>
    <t>ME A2.3</t>
  </si>
  <si>
    <t>The facility provides New-born health  Services</t>
  </si>
  <si>
    <t>ME A2.4</t>
  </si>
  <si>
    <t>The facility provides Child health Services</t>
  </si>
  <si>
    <t>ME A2.5</t>
  </si>
  <si>
    <t>The facility provides Adolescent health Services</t>
  </si>
  <si>
    <t>Standard A3</t>
  </si>
  <si>
    <t>The Facility provides Diagnostic Services, Para-clinical  &amp; support services.</t>
  </si>
  <si>
    <t>ME A3.1</t>
  </si>
  <si>
    <t>ME A3.2</t>
  </si>
  <si>
    <t>The facility provides diagnostic services</t>
  </si>
  <si>
    <t>ME A3.3</t>
  </si>
  <si>
    <t>ME A3.4</t>
  </si>
  <si>
    <t>The facility provides support services</t>
  </si>
  <si>
    <t>Standard A4</t>
  </si>
  <si>
    <t>The facility provide services as mandated in National Health Programmes, state scheme and local requirement.</t>
  </si>
  <si>
    <t>ME A4.1</t>
  </si>
  <si>
    <t>The facility provides services under National Vector Borne Disease Control Programme as per guidelines</t>
  </si>
  <si>
    <t>ME A4.2</t>
  </si>
  <si>
    <t>The facility provides services under Revised National TB Control Programme as per guidelines</t>
  </si>
  <si>
    <t>ME A4.3</t>
  </si>
  <si>
    <t>The facility provides services under National Leprosy Eradication Programme as per guidelines</t>
  </si>
  <si>
    <t>ME A4.4</t>
  </si>
  <si>
    <t>The facility provides services under National AIDS Control Programme as per guidelines</t>
  </si>
  <si>
    <t>ME A4.5</t>
  </si>
  <si>
    <t>The facility provides services under National Programme for prevention and control of Blindness as per guidelines</t>
  </si>
  <si>
    <t>ME A4.6</t>
  </si>
  <si>
    <t>The facility provides services under Mental Health Programme  as per guidelines</t>
  </si>
  <si>
    <t>ME A4.7</t>
  </si>
  <si>
    <t>The facility provides services under National Programme for the health care of the elderly as per guidelines</t>
  </si>
  <si>
    <t>ME A4.8</t>
  </si>
  <si>
    <t>The facility provides services under National Programme for Prevention and control of Cancer, Diabetes, Cardiovascular diseases &amp; Stroke (NPCDCS)  as per guidelines</t>
  </si>
  <si>
    <t>ME A4.9</t>
  </si>
  <si>
    <t>The facility Provides services under Integrated Disease Surveillance Programme as per Guidelines</t>
  </si>
  <si>
    <t>ME A4.10</t>
  </si>
  <si>
    <t>The facility provide services under National health Programme for deafness</t>
  </si>
  <si>
    <t>ME A4.11</t>
  </si>
  <si>
    <t>The facility provides services under Universal Immunization Programme (UIP) as per guidelines</t>
  </si>
  <si>
    <t>ME A4.12</t>
  </si>
  <si>
    <t>The facility provides services under National Iodine deficiency Programme as per guidelines</t>
  </si>
  <si>
    <t>ME A4.13</t>
  </si>
  <si>
    <t>The facility provides services under National Tobacco Control Programme as per guidelines</t>
  </si>
  <si>
    <t>ME A4.14</t>
  </si>
  <si>
    <t>Standard A5</t>
  </si>
  <si>
    <t>The facility provides services as per local needs / State specific health programmes as per guidelines</t>
  </si>
  <si>
    <t>ME A5.1</t>
  </si>
  <si>
    <t>The facility maps its vulnerable population enabling micro-planning for  outreach services</t>
  </si>
  <si>
    <t>ME A5.2</t>
  </si>
  <si>
    <t>Facility provides services as per local needs/ state specific health programmes as per guidelines</t>
  </si>
  <si>
    <t xml:space="preserve">Area of Concern B - Patients' Rights  </t>
  </si>
  <si>
    <t>Standard B1</t>
  </si>
  <si>
    <t>The service provided at facility are accessible</t>
  </si>
  <si>
    <t>ME B1.1</t>
  </si>
  <si>
    <t>The facility has uniform and user-friendly signage system</t>
  </si>
  <si>
    <t>ME B1.2</t>
  </si>
  <si>
    <t xml:space="preserve">The facility displays the services and entitlements available </t>
  </si>
  <si>
    <t>ME B1.3</t>
  </si>
  <si>
    <t>The facility has established citizen charter</t>
  </si>
  <si>
    <t>ME B1.4</t>
  </si>
  <si>
    <t>Patients &amp; visitors are sensitized and educated through appropriate IEC / BCC approaches</t>
  </si>
  <si>
    <t>ME B1.5</t>
  </si>
  <si>
    <t>Information is available in bi-lingual signage  and easy to understand</t>
  </si>
  <si>
    <t>ME B1.6</t>
  </si>
  <si>
    <t>The facility has defined and established grievance redressal system in place</t>
  </si>
  <si>
    <t>ME B1.7</t>
  </si>
  <si>
    <t>Information about the treatment is shared with patients or attendants and consent is taken wherever required</t>
  </si>
  <si>
    <t>ME B1.8</t>
  </si>
  <si>
    <t>Access to facility is provided without any physical barrier</t>
  </si>
  <si>
    <t>Standard B2</t>
  </si>
  <si>
    <t>The service provided at facility are acceptable</t>
  </si>
  <si>
    <t>ME B2.1</t>
  </si>
  <si>
    <t>Services are provided in manner that are sensitive to gender</t>
  </si>
  <si>
    <t>ME B2.2</t>
  </si>
  <si>
    <t>Adequate visual privacy is provided at every point of care</t>
  </si>
  <si>
    <t>ME B2.3</t>
  </si>
  <si>
    <t>Confidentiality of patients' records and clinical information is maintained</t>
  </si>
  <si>
    <t>ME B2.4</t>
  </si>
  <si>
    <t>The facility ensures the behaviours of staff is dignified and respectful, while delivering the services</t>
  </si>
  <si>
    <t>ME B2.5</t>
  </si>
  <si>
    <t xml:space="preserve">Religious and cultural preferences of patients and attendants are taken into consideration while delivering services  </t>
  </si>
  <si>
    <t>Standard B3</t>
  </si>
  <si>
    <t>The service provided at facility are affordable</t>
  </si>
  <si>
    <t>ME B3.1</t>
  </si>
  <si>
    <t>The facility provides cashless services to all patients including pregnant women, mothers and sick children as per prevalent government schemes</t>
  </si>
  <si>
    <t>ME B3.2</t>
  </si>
  <si>
    <t>The facility provide free of cost treatment to Below poverty line patients without administrative hassles</t>
  </si>
  <si>
    <t>ME B3.3</t>
  </si>
  <si>
    <t>The facility ensures that the drugs prescribed are available in the pharmacy</t>
  </si>
  <si>
    <t>ME B3.4</t>
  </si>
  <si>
    <t>Area of Concern - C Inputs</t>
  </si>
  <si>
    <t>Standard C1</t>
  </si>
  <si>
    <t>ME C1.1</t>
  </si>
  <si>
    <t>ME C1.2</t>
  </si>
  <si>
    <t>Amenities for Patients &amp; Staff are available as per load</t>
  </si>
  <si>
    <t>ME C1.3</t>
  </si>
  <si>
    <t>Departments have layout and demarcated areas as per functions</t>
  </si>
  <si>
    <t>ME C1.4</t>
  </si>
  <si>
    <t>The facility has infrastructure for intramural and extramural communication</t>
  </si>
  <si>
    <t>ME C1.5</t>
  </si>
  <si>
    <t>The facility ensures safety of electrical installations</t>
  </si>
  <si>
    <t>ME C1.6</t>
  </si>
  <si>
    <t>Physical condition of buildings are safe for providing patient care</t>
  </si>
  <si>
    <t>ME C1.7</t>
  </si>
  <si>
    <t>The facility ensures fire safety measures including fire fighting equipment</t>
  </si>
  <si>
    <t>Standard C2</t>
  </si>
  <si>
    <t>The facility has adequate qualified and trained staff,  required for providing the assured services to the current case load</t>
  </si>
  <si>
    <t>ME C2.1</t>
  </si>
  <si>
    <t>The facility has adequate medical officers as per service provision and work load</t>
  </si>
  <si>
    <t>ME C2.2</t>
  </si>
  <si>
    <t>The facility has adequate nursing staff/Paramedics as per service provision and work load</t>
  </si>
  <si>
    <t>ME C2.3</t>
  </si>
  <si>
    <t>The facility has adequate support staff / Health Workers as per service provision and workload</t>
  </si>
  <si>
    <t>ME C2.4</t>
  </si>
  <si>
    <t>The Staff has been imparted necessary trainings/skill set to enable them to meet their roles &amp; responsibilities</t>
  </si>
  <si>
    <t>ME C2.5</t>
  </si>
  <si>
    <t>Standard C3</t>
  </si>
  <si>
    <t>The facility provides drugs and consumables required for assured services.</t>
  </si>
  <si>
    <t>ME C3.1</t>
  </si>
  <si>
    <t>ME C3.2</t>
  </si>
  <si>
    <t>The Facility has availability of adequate consumables at point of use</t>
  </si>
  <si>
    <t>Standard C4</t>
  </si>
  <si>
    <t>The facility has equipment &amp; instruments required for assured list of services.</t>
  </si>
  <si>
    <t>ME C4.1</t>
  </si>
  <si>
    <t>Availability of equipment &amp; instruments for examination &amp; monitoring of patients</t>
  </si>
  <si>
    <t>ME C4.2</t>
  </si>
  <si>
    <t xml:space="preserve">Availability of equipment &amp; instruments for treatment procedures, being undertaken in the facility  </t>
  </si>
  <si>
    <t>ME C4.3</t>
  </si>
  <si>
    <t>Availability of equipment &amp; instruments for diagnostic procedures being undertaken in the facility</t>
  </si>
  <si>
    <t>ME C4.4</t>
  </si>
  <si>
    <t>Availability of equipment for storage</t>
  </si>
  <si>
    <t>ME C4.5</t>
  </si>
  <si>
    <t>Availability of  patient furniture and fixtures as per load and service provision</t>
  </si>
  <si>
    <t>ME C4.6</t>
  </si>
  <si>
    <t>Availability of functional equipment and instruments for support &amp; outreach services</t>
  </si>
  <si>
    <t>Area of Concern - D Support Services</t>
  </si>
  <si>
    <t>Standard D1</t>
  </si>
  <si>
    <t>The facility has established facility management programme for maintenance &amp; upkeep of equipment &amp; infrastructure to provide safe &amp; secure environment to staff &amp; users</t>
  </si>
  <si>
    <t>ME D1.1</t>
  </si>
  <si>
    <t>The facility has  system for maintenance of critical Equipment</t>
  </si>
  <si>
    <t>ME D1.2</t>
  </si>
  <si>
    <t>The facility ensures  comfortable environment for patients and service providers</t>
  </si>
  <si>
    <t>ME D1.3</t>
  </si>
  <si>
    <t>Patient care areas are clean and hygienic</t>
  </si>
  <si>
    <t>ME D1.4</t>
  </si>
  <si>
    <t>Facility  infrastructure is adequately maintained</t>
  </si>
  <si>
    <t>ME D1.5</t>
  </si>
  <si>
    <t>Facility has policy of removal of condemned junk material</t>
  </si>
  <si>
    <t>ME D1.6</t>
  </si>
  <si>
    <t>Facility  maintains both the internal and open area of the facility.</t>
  </si>
  <si>
    <t>ME D1.7</t>
  </si>
  <si>
    <t>The facility provides adequate illumination level at patient care areas</t>
  </si>
  <si>
    <t>ME D1.8</t>
  </si>
  <si>
    <t>The facility provides Clean and adequate linen as per requirement</t>
  </si>
  <si>
    <t>ME D1.9</t>
  </si>
  <si>
    <t>The facility has adequate arrangement for storage and supply of potable water in all functional areas</t>
  </si>
  <si>
    <t>ME D1.10</t>
  </si>
  <si>
    <t>The facility ensures adequate power backup</t>
  </si>
  <si>
    <t>Standard D2</t>
  </si>
  <si>
    <t>Facility has defined procedure for  storage, Inventory Management &amp; dispensing of drugs in pharmacy</t>
  </si>
  <si>
    <t>ME D2.1</t>
  </si>
  <si>
    <t>The facility has established procedures for estimation, indenting and procurement of drugs and consumables</t>
  </si>
  <si>
    <t>ME D2.2</t>
  </si>
  <si>
    <t>The facility ensures proper storage of drugs and consumables</t>
  </si>
  <si>
    <t>ME D2.3</t>
  </si>
  <si>
    <t>The facility ensures management of expiry and near expiry drugs</t>
  </si>
  <si>
    <t>ME D2.4</t>
  </si>
  <si>
    <t>The facility has established procedure for inventory management techniques</t>
  </si>
  <si>
    <t>ME D2.5</t>
  </si>
  <si>
    <t>Standard D3</t>
  </si>
  <si>
    <t>Facility has  defined &amp; established procedure  for Community Participation for providing assured services</t>
  </si>
  <si>
    <t>ME D3.1</t>
  </si>
  <si>
    <t>The facility has established procedures for management of activities of Rogi Kalyan Samiti</t>
  </si>
  <si>
    <t>ME D3.2</t>
  </si>
  <si>
    <t>The facility has established procedures for community based monitoring of its services</t>
  </si>
  <si>
    <t>ME D3.3</t>
  </si>
  <si>
    <t>The facility has established procedure for supporting and monitoring activities of community health work -ASHA</t>
  </si>
  <si>
    <t>ME D3.4</t>
  </si>
  <si>
    <t>Standard D4</t>
  </si>
  <si>
    <t>ME D4.1</t>
  </si>
  <si>
    <t>The facility ensures the proper utilization of fund provided to it</t>
  </si>
  <si>
    <t>ME D4.2</t>
  </si>
  <si>
    <t>There is established system for contract management for out-sourced services</t>
  </si>
  <si>
    <t>ME D4.3</t>
  </si>
  <si>
    <t>The facility has established job description as per Govt guidelines</t>
  </si>
  <si>
    <t>ME D4.4</t>
  </si>
  <si>
    <t>The facility has a established procedure for duty roster and deputation of staff</t>
  </si>
  <si>
    <t>ME D4.5</t>
  </si>
  <si>
    <t>The facility ensures the adherence to dress code as mandated by the department</t>
  </si>
  <si>
    <t>ME D4.6</t>
  </si>
  <si>
    <t>The facility has requisite licences and certificates, as required for operation of a health facility</t>
  </si>
  <si>
    <t>ME D4.7</t>
  </si>
  <si>
    <t>The facility ensures its processes are in compliance with statutory and legal requirement</t>
  </si>
  <si>
    <t>ME D4.8</t>
  </si>
  <si>
    <t>The facility has a  defined protocol for the issue of medical certificates</t>
  </si>
  <si>
    <t>Standard D5</t>
  </si>
  <si>
    <t>Facility has procedure for collecting &amp; Reporting of the health facility related information</t>
  </si>
  <si>
    <t>ME D5.1</t>
  </si>
  <si>
    <t>The facility provides monitoring and reporting services under National Vector Borne Disease Control Programme as per guidelines</t>
  </si>
  <si>
    <t>ME D5.2</t>
  </si>
  <si>
    <t>The facility provides services monitoring and reporting services under Revised National TB Control Programme, as per guidelines</t>
  </si>
  <si>
    <t>ME D5.3</t>
  </si>
  <si>
    <t>The facility provides monitoring and reporting services under National Leprosy Eradication Programme as per guidelines</t>
  </si>
  <si>
    <t>ME D5.4</t>
  </si>
  <si>
    <t>The facility provides services under National AIDS Control Programme, as per guidelines</t>
  </si>
  <si>
    <t>ME D5.5</t>
  </si>
  <si>
    <t>The facility provides monitoring and reporting services under National Programme for control of Blindness as per guidelines</t>
  </si>
  <si>
    <t>ME D5.6</t>
  </si>
  <si>
    <t>The facility provides monitoring and reporting services under Mental Health Programme, as per guideline</t>
  </si>
  <si>
    <t>ME D5.7</t>
  </si>
  <si>
    <t>The facility provides monitoring and reporting services under National Programme for the health care of the elderly as per guidelines</t>
  </si>
  <si>
    <t>ME D5.8</t>
  </si>
  <si>
    <t>The facility provide monitoring and reporting service for prevention and control of Cancer, diabetes, cardiovascular disease and stroke as per guidelines</t>
  </si>
  <si>
    <t>ME D5.9</t>
  </si>
  <si>
    <t>The facility provide monitoring and reporting service for Integrated Disease Surveillance Programme, as per guidelines</t>
  </si>
  <si>
    <t>ME D5.10</t>
  </si>
  <si>
    <t>The facility provide services under National Programme for prevention and control of deafness, as per guidelines</t>
  </si>
  <si>
    <t>ME D5.11</t>
  </si>
  <si>
    <t>The facility provides monitoring and reporting services under Universal Immunization Programme, as per guidelines</t>
  </si>
  <si>
    <t>ME D5.12</t>
  </si>
  <si>
    <t>The facility provides monitoring and reporting services under National Iodine deficiency Programme, as per guidelines</t>
  </si>
  <si>
    <t>ME D5.13</t>
  </si>
  <si>
    <t>The facility provides monitoring and reporting services under National tobacco Control Programme, as per guidelines</t>
  </si>
  <si>
    <t>ME D5.14</t>
  </si>
  <si>
    <t>Facility Reports data for Mother and Child Tracking System as per Guidelines</t>
  </si>
  <si>
    <t>ME D5.15</t>
  </si>
  <si>
    <t>Facility Reports data for HMIS System as per Guidelines</t>
  </si>
  <si>
    <t>Area of Concern - E Clinical Services</t>
  </si>
  <si>
    <t>Standard E1</t>
  </si>
  <si>
    <t>The facility has defined procedures for registration and consultation  of patients.</t>
  </si>
  <si>
    <t>ME E1.1</t>
  </si>
  <si>
    <t>The facility has established procedure for registration of patients</t>
  </si>
  <si>
    <t>ME E1.2</t>
  </si>
  <si>
    <t>Standard E2</t>
  </si>
  <si>
    <t>Facility has defined procedure for  primary management and continuity of care with appropriate maintenance of records</t>
  </si>
  <si>
    <t>ME E2.1</t>
  </si>
  <si>
    <t>There is established procedure for initial assessment &amp; Reassessment of patients</t>
  </si>
  <si>
    <t>ME E2.2</t>
  </si>
  <si>
    <t>The facility provides appropriate referral linkages  for transfer to other/higher facilities to assure the continuity of care.</t>
  </si>
  <si>
    <t>ME E2.3</t>
  </si>
  <si>
    <t>Facility ensures follow up of patients</t>
  </si>
  <si>
    <t>ME E2.4</t>
  </si>
  <si>
    <t>ME E2.5</t>
  </si>
  <si>
    <t>Emergency protocols are defined and implemented</t>
  </si>
  <si>
    <t>ME E2.6</t>
  </si>
  <si>
    <t>The facility ensures adequate and timely availability of ambulances services</t>
  </si>
  <si>
    <t>ME E2.7</t>
  </si>
  <si>
    <t>The facility ensures that standardised forms and formats are used for all purposes including registers</t>
  </si>
  <si>
    <t>ME E2.8</t>
  </si>
  <si>
    <t>The facility ensures safe and adequate storage and retrieval  of medical records</t>
  </si>
  <si>
    <t>Standard E 3</t>
  </si>
  <si>
    <t>ME E3.1</t>
  </si>
  <si>
    <t>Medication orders are written legibly and adequately</t>
  </si>
  <si>
    <t>ME E3.2</t>
  </si>
  <si>
    <t>ME E3.3</t>
  </si>
  <si>
    <t>Patient is counselled for self drug medication</t>
  </si>
  <si>
    <t>ME E3.4</t>
  </si>
  <si>
    <t>The facility ensures that drugs are prescribed in generic name only</t>
  </si>
  <si>
    <t>There is procedure of rational use of drugs</t>
  </si>
  <si>
    <t>ME E3.6</t>
  </si>
  <si>
    <t>Drugs are prescribed according to Standard Treatment Guidelines</t>
  </si>
  <si>
    <t>Standard E4</t>
  </si>
  <si>
    <t xml:space="preserve">Facility has defined &amp; establish procedure for Diagnostic Services  </t>
  </si>
  <si>
    <t>ME E4.1</t>
  </si>
  <si>
    <t>There are established  procedures for Pre-testing Activities</t>
  </si>
  <si>
    <t>ME E4.2</t>
  </si>
  <si>
    <t>There are established  procedures for testing Activities</t>
  </si>
  <si>
    <t>ME E4.3</t>
  </si>
  <si>
    <t>There are established  procedures for Post-testing Activities</t>
  </si>
  <si>
    <t>ME E4.4</t>
  </si>
  <si>
    <t>There are established procedures for laboratory diagnosis of Tuberculosis as per prevalent guidelines</t>
  </si>
  <si>
    <t>ME E4.5</t>
  </si>
  <si>
    <t>There are established procedures for laboratory diagnosis of Malaria as per prevalent guidelines</t>
  </si>
  <si>
    <t>Standard E5</t>
  </si>
  <si>
    <t>The facility has establish procedure for Maternal health care as per guideline</t>
  </si>
  <si>
    <t>ME E5.1</t>
  </si>
  <si>
    <t>There is an established procedure for Registration and follow up of pregnant women.</t>
  </si>
  <si>
    <t>ME E5.2</t>
  </si>
  <si>
    <t>There is an established procedure for History taking, Physical examination, and counselling of each antenatal woman, visiting the facility.</t>
  </si>
  <si>
    <t>ME E5.3</t>
  </si>
  <si>
    <t>The facility ensures of drugs &amp; diagnostics are prescribed as per protocol</t>
  </si>
  <si>
    <t>ME E5.4</t>
  </si>
  <si>
    <t>There is an established procedure for identification of High risk pregnancy and appropriate &amp; Timely referral.</t>
  </si>
  <si>
    <t>ME E5.5</t>
  </si>
  <si>
    <t>There is an established procedure for identification and management of anaemia</t>
  </si>
  <si>
    <t>ME E5.6</t>
  </si>
  <si>
    <t>Counselling of pregnant women is done as per standard protocol and gestational age</t>
  </si>
  <si>
    <t>ME E5.7</t>
  </si>
  <si>
    <t>There is a established procedures for Postnatal visits &amp; counselling of Mother and Child</t>
  </si>
  <si>
    <t>Standard E6</t>
  </si>
  <si>
    <t>Facility has established procedure for care of  New born &amp; Child as per guideline</t>
  </si>
  <si>
    <t>Triage, Assessment &amp; Management of new-borns having emergency signs are done as per guidelines</t>
  </si>
  <si>
    <t>Management of children presenting with fever, cough/ breathlessness is done as per guidelines</t>
  </si>
  <si>
    <t>Management of children with severe Acute Malnutrition is done as per  guidelines</t>
  </si>
  <si>
    <t>Management of children presenting diarrhoea is done per  guidelines</t>
  </si>
  <si>
    <t>Standard E7</t>
  </si>
  <si>
    <t>Facility has establish procedure for Family Planning as per Govt guideline</t>
  </si>
  <si>
    <t>ME E7.1</t>
  </si>
  <si>
    <t>Family planning counselling services provided as per guidelines</t>
  </si>
  <si>
    <t>ME E7.2</t>
  </si>
  <si>
    <t>Facility provides spacing method of family planning as per guideline</t>
  </si>
  <si>
    <t>ME E7.3</t>
  </si>
  <si>
    <t>The facility provides IUCD service for family planning as per guidelines</t>
  </si>
  <si>
    <t>ME E7.4</t>
  </si>
  <si>
    <t>Facility provide counselling services for Medial Termination of Pregnancy as per guideline</t>
  </si>
  <si>
    <t>ME E7.5</t>
  </si>
  <si>
    <t>Facility provide abortion services for 1st trimester as per guideline</t>
  </si>
  <si>
    <t>Standard E8</t>
  </si>
  <si>
    <t>ME E8.1</t>
  </si>
  <si>
    <t>Facility provides Promotive ARSH Services</t>
  </si>
  <si>
    <t>ME E8.2</t>
  </si>
  <si>
    <t>Facility provides Preventive ARSH Services</t>
  </si>
  <si>
    <t>ME E8.3</t>
  </si>
  <si>
    <t>Facility Provides Curative ARSH Services</t>
  </si>
  <si>
    <t>ME E8.4</t>
  </si>
  <si>
    <t>Facility Provides Referral Services for ARSH</t>
  </si>
  <si>
    <t>Standard E9</t>
  </si>
  <si>
    <t>Facility provides National Health Programmes as per operational/clinical guidelines of the Government</t>
  </si>
  <si>
    <t>ME E9.1</t>
  </si>
  <si>
    <t>Facility provides service under National Vector Borne Disease Control Program as per guidelines</t>
  </si>
  <si>
    <t>ME E9.2</t>
  </si>
  <si>
    <t>Facility provides services under Revised National TB Control Program as per guidelines</t>
  </si>
  <si>
    <t>ME E9.3</t>
  </si>
  <si>
    <t>Facility provides service under National Leprosy Eradication Program as per guidelines</t>
  </si>
  <si>
    <t>ME E9.4</t>
  </si>
  <si>
    <t>Facility provides service under National AIDS Control program as per guidelines</t>
  </si>
  <si>
    <t>ME E9.5</t>
  </si>
  <si>
    <t>The facility provides services under National Programme for control of Blindness as per guidelines</t>
  </si>
  <si>
    <t>ME E9.6</t>
  </si>
  <si>
    <t>Facility provides service under Mental Health Program  as per guidelines</t>
  </si>
  <si>
    <t>ME E9.7</t>
  </si>
  <si>
    <t>Facility provides service under National programme for the health care of the elderly as per guidelines</t>
  </si>
  <si>
    <t>ME E9.8</t>
  </si>
  <si>
    <t>Facility provides service under National Programme for Prevention and Control of cancer, diabetes, cardiovascular diseases &amp; stroke (NPCDCS)  as per guidelines</t>
  </si>
  <si>
    <t>ME E9.9</t>
  </si>
  <si>
    <t>Facility provide service for Integrated disease surveillance program</t>
  </si>
  <si>
    <t>ME E9.10</t>
  </si>
  <si>
    <t>Facility provide services under National  program for prevention and control of  deafness</t>
  </si>
  <si>
    <t>ME E9.12</t>
  </si>
  <si>
    <t>The facility provides services under Universal Immunization Programme as per guidelines</t>
  </si>
  <si>
    <t>ME E9.13</t>
  </si>
  <si>
    <t>ME E9.14</t>
  </si>
  <si>
    <t>Area of Concern - F Infection Control</t>
  </si>
  <si>
    <t>Standard F1</t>
  </si>
  <si>
    <t>ME F1.1</t>
  </si>
  <si>
    <t>ME F1.2</t>
  </si>
  <si>
    <t>Hand washing facilities are provided at point of use</t>
  </si>
  <si>
    <t>ME F1.3</t>
  </si>
  <si>
    <t>Staff is trained and adhere to standard hand washing practices</t>
  </si>
  <si>
    <t>Standard F2</t>
  </si>
  <si>
    <t>ME F2.1</t>
  </si>
  <si>
    <t>Facility ensures adequate personal protection equipment  as per requirements</t>
  </si>
  <si>
    <t>ME F2.2</t>
  </si>
  <si>
    <t>Staff  adheres to standard personal protection practices</t>
  </si>
  <si>
    <t>Standard F3</t>
  </si>
  <si>
    <t>Facility has standard procedure for disinfection &amp;sterilization of equipment &amp; instrument</t>
  </si>
  <si>
    <t>ME F3.1</t>
  </si>
  <si>
    <t>The facility ensures standard practices and materials for decontamination and cleaning of instruments and  procedures areas</t>
  </si>
  <si>
    <t>ME F3.2</t>
  </si>
  <si>
    <t>The facility ensures standard practices and materials for disinfection and sterilization of instruments and equipment</t>
  </si>
  <si>
    <t>Standard F4</t>
  </si>
  <si>
    <t>ME F4.1</t>
  </si>
  <si>
    <t>ME F4.2</t>
  </si>
  <si>
    <t>The facility ensures management of sharps as per guidelines</t>
  </si>
  <si>
    <t>ME F4.3</t>
  </si>
  <si>
    <t>The facility ensures transportation and disposal of waste as per guidelines</t>
  </si>
  <si>
    <t>Area of Concern - G Quality Management</t>
  </si>
  <si>
    <t>Standard G.1</t>
  </si>
  <si>
    <t>ME G1.1</t>
  </si>
  <si>
    <t>The facility has a quality team in place</t>
  </si>
  <si>
    <t>ME G1.2</t>
  </si>
  <si>
    <t>The facility has defined quality policy and it has been disseminated</t>
  </si>
  <si>
    <t>ME G1.3</t>
  </si>
  <si>
    <t>Quality objectives have been defined, and the objectives are reviewed and monitored</t>
  </si>
  <si>
    <t>ME G1.4</t>
  </si>
  <si>
    <t>The facility reviews quality of its services at periodic intervals</t>
  </si>
  <si>
    <t>The facility has established internal quality assurance programme</t>
  </si>
  <si>
    <t>Action plan is made on gaps found in the assessment/audit process</t>
  </si>
  <si>
    <t>Standard G.2</t>
  </si>
  <si>
    <t>Facility has established system for Patients and employees satisfaction</t>
  </si>
  <si>
    <t>ME G2.1</t>
  </si>
  <si>
    <t>Patient Satisfaction surveys are conducted at periodic intervals</t>
  </si>
  <si>
    <t>ME G2.2</t>
  </si>
  <si>
    <t>ME G2.3</t>
  </si>
  <si>
    <t>Standard G3</t>
  </si>
  <si>
    <t>ME G3.1</t>
  </si>
  <si>
    <t>Standard Operating procedures are prepared , distributed and implemented for all key processes</t>
  </si>
  <si>
    <t>ME G3.2</t>
  </si>
  <si>
    <t>Staff is trained as per  SOPs</t>
  </si>
  <si>
    <t>ME G3.3</t>
  </si>
  <si>
    <t>Work instructions are displayed at Point of work</t>
  </si>
  <si>
    <t>ME G3.4</t>
  </si>
  <si>
    <t>The facility has established external assurance programmes</t>
  </si>
  <si>
    <t>The facility ensures that non compliances are enumerated and recorded adequately</t>
  </si>
  <si>
    <t>Corrective and Preventive actions are taken to address the issues  observed in the assessment and audit</t>
  </si>
  <si>
    <t>The facility uses methods and tools for Quality Improvement</t>
  </si>
  <si>
    <t>The facility conducts the periodic prescription/ medical audits</t>
  </si>
  <si>
    <t>Area of Concern - H: Outcomes</t>
  </si>
  <si>
    <t>Standard H1</t>
  </si>
  <si>
    <t>The facility measures its productivity, efficiency, clinical care &amp; service Quality indicators</t>
  </si>
  <si>
    <t>ME H1.1</t>
  </si>
  <si>
    <t>Facility measures Productivity Indicators on monthly basis</t>
  </si>
  <si>
    <t>ME H1.2</t>
  </si>
  <si>
    <t>Facility measures efficiency Indicators on monthly basis</t>
  </si>
  <si>
    <t>ME H1.3</t>
  </si>
  <si>
    <t>Facility measures Clinical Care &amp; Safety Indicators on monthly basis</t>
  </si>
  <si>
    <t>ME H1.4</t>
  </si>
  <si>
    <t>Facility measures Service Quality Indicators on  monthly basis</t>
  </si>
  <si>
    <t>Standard H2</t>
  </si>
  <si>
    <t>ME H2.1</t>
  </si>
  <si>
    <t>ME H2.2</t>
  </si>
  <si>
    <t>The facility strives to improve indicators from its current performance</t>
  </si>
  <si>
    <t>The facility meets benchmarks set by the state /District for Key Indicators</t>
  </si>
  <si>
    <t xml:space="preserve">The facility provides AYUSH Services </t>
  </si>
  <si>
    <t>The facility provides Pharmacy services</t>
  </si>
  <si>
    <t>Facility ensure investigation  prescribed  are available at the Laboratory</t>
  </si>
  <si>
    <t>The facility has adequate &amp; Safe infrastructure for delivery of assured services and  meets the prevalent norms</t>
  </si>
  <si>
    <t xml:space="preserve">Departments have adequate space as per patient load  </t>
  </si>
  <si>
    <t>The Staff is skilled and competent as per job description</t>
  </si>
  <si>
    <t>The facility has availability of adequate drugs at point of use</t>
  </si>
  <si>
    <t>There is process for storage of vaccines and other drugs, requiring controlled temperature  &amp; storage environment</t>
  </si>
  <si>
    <t>Facility has defined  procedure for Governance &amp; work  Management</t>
  </si>
  <si>
    <t>There is a procedure to check drug before administration &amp;dispensing</t>
  </si>
  <si>
    <t>ME E3.5</t>
  </si>
  <si>
    <t>ME E9.11</t>
  </si>
  <si>
    <t>Facility Provide services under National Oral Health Program as per guideline</t>
  </si>
  <si>
    <t>Facility ensures availability of Personal Protective equipment &amp;  follows standard precautions.</t>
  </si>
  <si>
    <t xml:space="preserve">The facility ensures segregation of Bio Medical Waste as per guidelines </t>
  </si>
  <si>
    <t>ME G1.5</t>
  </si>
  <si>
    <t>ME G1.6</t>
  </si>
  <si>
    <t>ME G1.7</t>
  </si>
  <si>
    <t>ME G1.8</t>
  </si>
  <si>
    <t>ME G1.9</t>
  </si>
  <si>
    <t>ME G1.10</t>
  </si>
  <si>
    <t>Facility prepares the action plans for the areas of low satisfaction</t>
  </si>
  <si>
    <t>Facility has established ,documented &amp;implemented standard operating procedure  system for its all key processes .</t>
  </si>
  <si>
    <t>Facility endeavours to improve its performance to meet bench marks</t>
  </si>
  <si>
    <t>Checkpoint</t>
  </si>
  <si>
    <t>Compliance</t>
  </si>
  <si>
    <t>Assessment Method</t>
  </si>
  <si>
    <t>Means of Verification</t>
  </si>
  <si>
    <t>Switch Boards all other electrical installations are intact &amp;secure</t>
  </si>
  <si>
    <t>Chittel's forcep, Artery Forceps, Blade, Normal Forcep, Tooth Forcep, Needle Holder, Splints, Suture Material, Dressing Drums</t>
  </si>
  <si>
    <t xml:space="preserve">Availability of furniture at clinics </t>
  </si>
  <si>
    <t xml:space="preserve">Floors, walls, roof , sinks patient care and corridors  are Clean </t>
  </si>
  <si>
    <t>Surface of furniture and fixtures are clean</t>
  </si>
  <si>
    <t>All area are clean  with no dirt,grease,littering and cobwebs</t>
  </si>
  <si>
    <t xml:space="preserve">Availability of running Water </t>
  </si>
  <si>
    <t>Availability of antiseptic soap with soap dish/ liquid antiseptic with dispenser.</t>
  </si>
  <si>
    <t xml:space="preserve">Display of Hand washing Instruction at Point of Use </t>
  </si>
  <si>
    <t xml:space="preserve">Availability of Alcohol based Hand rub </t>
  </si>
  <si>
    <t xml:space="preserve">Check for availability of wash basin near the point of use </t>
  </si>
  <si>
    <t xml:space="preserve">Ask to Open the tap. Ask Staff  water supply is regular </t>
  </si>
  <si>
    <t>Check for availability/ Ask staff if the supply is adequate and uninterrupted</t>
  </si>
  <si>
    <t>Check for availability/  Ask staff for regular supply.</t>
  </si>
  <si>
    <t xml:space="preserve">Availability of Masks </t>
  </si>
  <si>
    <t xml:space="preserve">No reuse of disposable gloves, Masks, caps and aprons. </t>
  </si>
  <si>
    <t xml:space="preserve">Proper Decontamination of instruments after use </t>
  </si>
  <si>
    <t xml:space="preserve">High level Disinfection of instruments/equipment  is done  as per protocol in dressing room </t>
  </si>
  <si>
    <t xml:space="preserve">Ask staff about method and time required for boiling </t>
  </si>
  <si>
    <t>Decontamination of Procedure surfaces</t>
  </si>
  <si>
    <t xml:space="preserve">Segregation of different category of waste as per guidelines </t>
  </si>
  <si>
    <t xml:space="preserve">Display of work instructions for segregation and handling of Biomedical waste </t>
  </si>
  <si>
    <t>There is no mixing of infectious and general waste</t>
  </si>
  <si>
    <t xml:space="preserve">Availability of functional needle cutters </t>
  </si>
  <si>
    <t xml:space="preserve">See if it has been used or just lying idle </t>
  </si>
  <si>
    <t xml:space="preserve">Availability of puncture proof box </t>
  </si>
  <si>
    <t xml:space="preserve">Should be available nears the point of generation like nursing station and injection room </t>
  </si>
  <si>
    <t>Availability of Consultation services for common illnesses</t>
  </si>
  <si>
    <t>Availability of OPD services for diseases, specifically prevalent locally</t>
  </si>
  <si>
    <t>Patient is informed about the diagnosis &amp; Treatment Plan</t>
  </si>
  <si>
    <t xml:space="preserve">A copy of OPD Slip/ Prescription containing Diagnosis &amp; treatment plan, is given to patient  </t>
  </si>
  <si>
    <t xml:space="preserve">Availability of female staff / attendant, if a male doctor examines a female patients </t>
  </si>
  <si>
    <t xml:space="preserve">Availability of Breast Feeding Corner </t>
  </si>
  <si>
    <t xml:space="preserve">One Patient is seen at a time in the clinic </t>
  </si>
  <si>
    <t>One clinic is not shared by two doctors at a time</t>
  </si>
  <si>
    <t xml:space="preserve">There is no overcrowding in general Clinic </t>
  </si>
  <si>
    <t xml:space="preserve">Method of Administration /taking of  the medicines is informed to patient/ their relative as per  prescription </t>
  </si>
  <si>
    <t xml:space="preserve">Check Patient records e.g.OPD register , OPD slips are kept in safe custody and are not accessible to unauthorized patients </t>
  </si>
  <si>
    <t>Adequate Space in Clinics (120 sq ft)</t>
  </si>
  <si>
    <t>There is functional registration counter, which is manned during OPD hours</t>
  </si>
  <si>
    <t xml:space="preserve">Dedicated examination area is provided for each clinic </t>
  </si>
  <si>
    <t xml:space="preserve">Dedicated Clinic for AYUSH Doctor </t>
  </si>
  <si>
    <t xml:space="preserve">Availability of Doctors for consultation during OPD hours </t>
  </si>
  <si>
    <t xml:space="preserve">Availability of functional Equipment  &amp; Instruments at OPD clinic </t>
  </si>
  <si>
    <t>Toilets are clean with functional flush and running water</t>
  </si>
  <si>
    <t>Check Medical Certificate are issued as per defined criteria</t>
  </si>
  <si>
    <t>Patient demographic details are recorded in OPD registration records</t>
  </si>
  <si>
    <t>Check for that patient demographics like Name, age, Sex, Address  etc.</t>
  </si>
  <si>
    <t>There is procedure for systematic calling of patients one by one</t>
  </si>
  <si>
    <t xml:space="preserve">Patient is called by Doctor/attendant as per his/her turn on the basis of “first come first examine” basis.  </t>
  </si>
  <si>
    <t xml:space="preserve">Every patient is offered a seat and is examined as per clinical condition </t>
  </si>
  <si>
    <t>No patient is consulted in standing position</t>
  </si>
  <si>
    <t xml:space="preserve">Patient History is taken and recorded </t>
  </si>
  <si>
    <t xml:space="preserve">Provisional Diagnosis is recorded </t>
  </si>
  <si>
    <t xml:space="preserve">There is a system of referring patient from OPD to higher centre for specialist consultation </t>
  </si>
  <si>
    <t xml:space="preserve">Check for practice, availability of referral slip, is there any information about the specialist doctors and there timings and day available </t>
  </si>
  <si>
    <t xml:space="preserve">Facility ensures standard practices for maintaining  asepsis </t>
  </si>
  <si>
    <t xml:space="preserve">OPD slip </t>
  </si>
  <si>
    <t xml:space="preserve">Check every Medical advice and procedure is accompanied with date, time and signature </t>
  </si>
  <si>
    <t>Clinical records are updated for care provided</t>
  </si>
  <si>
    <t>ME E2.9</t>
  </si>
  <si>
    <t xml:space="preserve">Patient records are kept in safe custody in General Clinic  </t>
  </si>
  <si>
    <t xml:space="preserve">Prescription &amp; treatment plan is documented </t>
  </si>
  <si>
    <t xml:space="preserve">Check for OPD slip if drugs are prescribed under generic name only </t>
  </si>
  <si>
    <t xml:space="preserve">Ask the cases in which  doctor prescribe the antibiotics. </t>
  </si>
  <si>
    <t>Check for that relevant Standard treatment guideline are available at point of use</t>
  </si>
  <si>
    <t>Check staff is aware of the drug regime and doses as per STG</t>
  </si>
  <si>
    <t>Check OPD ticket that drugs are prescribed as per STG</t>
  </si>
  <si>
    <t>Information and advice on sexual and reproductive health related issues</t>
  </si>
  <si>
    <t>Haemoglobin estimation, weekly IFA tablet, and treatment for worm infestation</t>
  </si>
  <si>
    <t xml:space="preserve">Nutritional Counselling, Contraceptive counselling, 
Couple counselling ANC check-up, 
Ensuring institutional delivery </t>
  </si>
  <si>
    <t>Treatment of Common RTI/STI's</t>
  </si>
  <si>
    <t>Treatment and counselling for Menstrual disorders</t>
  </si>
  <si>
    <t>Treatment and counselling for sexual concern for male and female adolescents</t>
  </si>
  <si>
    <t>Management of sexual abuse amongst Girls</t>
  </si>
  <si>
    <t>Privacy and Confidentiality, Treatment compliance, Partner Management, Follow up visit and referral</t>
  </si>
  <si>
    <t xml:space="preserve">Symptomatic treatment , counselling </t>
  </si>
  <si>
    <t>ECP, Prophylaxis against STI, PEP for HIV and Counselling</t>
  </si>
  <si>
    <t>Ask staff about how they decontaminate the procedure surface like  Examination table
(Wiping with .5% Chlorine solution</t>
  </si>
  <si>
    <t xml:space="preserve">
Ask staff how they decontaminate the instruments like Stethoscope, Examination instruments</t>
  </si>
  <si>
    <t>OPD per doctor</t>
  </si>
  <si>
    <t>Percentage of follow up patients</t>
  </si>
  <si>
    <t>The facility provides services under National Oral Health Care Program</t>
  </si>
  <si>
    <t xml:space="preserve">Records are labelled and indexed </t>
  </si>
  <si>
    <t>Screening &amp; Referral of children as per guidelines of Rastriya Bal Swasth Karkarm</t>
  </si>
  <si>
    <t>Staff has knowledge of calculating expected pregnancies in the area</t>
  </si>
  <si>
    <t xml:space="preserve">Tracking of Missed and left out ANC </t>
  </si>
  <si>
    <t>Check ANC records for ensuring that majority of ANC registration is taking place within 12th week of Pregnancy in ANC register</t>
  </si>
  <si>
    <t xml:space="preserve">Check with staff the expected pregnancies in her area / How to calculate it.(Birth Rate X Population/1000   Add 10% as correction factor (Still Birth) </t>
  </si>
  <si>
    <t xml:space="preserve">Check with ANM how she tracks missed out ANC. Use of MCTS by generating work plan and follow-up with ASHA, AWW etc.
Check if there is practice of recording Mobile no. of clients/next to kin for follow up </t>
  </si>
  <si>
    <t xml:space="preserve">At ANC clinic, Pregnancy is confirmed by performing urine test </t>
  </si>
  <si>
    <t xml:space="preserve">Last menstrual period (LMP) is recorded and Expected date of Delivery (EDD) is calculated on first visit </t>
  </si>
  <si>
    <t xml:space="preserve">Check for ANC record that pregnancy has been confirmed by using Pregnancy test Kit (Nischay Kit) </t>
  </si>
  <si>
    <t>Check   how staff confirms EDD &amp; LMP, (EDD = Date of LMP+9 Months+7 Days)  How she estimates if Pregnant women is unable to recall first day of last menstrual cycle ('Quickening', Fundal Height) .Check ANC records that it has been written</t>
  </si>
  <si>
    <t>Check Mother is educated &amp; counselled about danger signs during puerperium</t>
  </si>
  <si>
    <t>Check Mother is educated &amp; counselled about danger signs of baby</t>
  </si>
  <si>
    <t xml:space="preserve">Treatment for confirmed P. Vivax Malaria is done as per protocols </t>
  </si>
  <si>
    <t>Algorithm for treatment &amp; diagnosis of malaria is available with treating physician</t>
  </si>
  <si>
    <t>Staff is trained to identify severe cases of malaria especially severe manifestation of P falciparum</t>
  </si>
  <si>
    <t>P.vivax cases should be treated with chloroquine for three days and Primaquine for 
14 days. Primaquine is used to prevent relapse but is contraindicated in pregnant 
women, infants and individuals with G6PD deficiency.</t>
  </si>
  <si>
    <t>Category wise treatment regimen is given to patient</t>
  </si>
  <si>
    <t xml:space="preserve">Patient wise box are colour coded as per category </t>
  </si>
  <si>
    <t>Medical officer issue Patient wise box (PWB) for entire duration for treatment to Peripheral Health worker/DOT provider</t>
  </si>
  <si>
    <t>DOT directory is maintained &amp;updated  at healthcare facility level</t>
  </si>
  <si>
    <t xml:space="preserve">Red -  Category I, Blue -Category -II, </t>
  </si>
  <si>
    <t>Check for the stock to be maintained</t>
  </si>
  <si>
    <t>Standard adult treatment regimen for MB leprosy is followed</t>
  </si>
  <si>
    <t>Standard adult treatment regimen for PB leprosy is followed</t>
  </si>
  <si>
    <t>Staff is aware of adverse reactions to MDT and their management</t>
  </si>
  <si>
    <t>Rifampicin: 600mg once in month, Clofazimine: 300mg once in month  &amp; 50mg every day, Dapsone: 100 mg  (for 12 month)</t>
  </si>
  <si>
    <t>Rifampicin: 600 mg once in month, Dapsone; 100 mg daily (for 6 month)</t>
  </si>
  <si>
    <t>Like Red urine, anaemia, brown discoloration of skin, gastro intestinal upset. Management reassurance, given iron and folic acid, counselling &amp; give drug with food</t>
  </si>
  <si>
    <t xml:space="preserve">Pre Test Counselling is done as per protocols </t>
  </si>
  <si>
    <t>Staff is aware of early diagnosis &amp; referral of HIV suspected cases</t>
  </si>
  <si>
    <t>Rapid Kit test done for suspected cases &amp; if case found positive, referred to ICTC</t>
  </si>
  <si>
    <t>By MO/ Staff Nurse/ANM</t>
  </si>
  <si>
    <t>Referral services of Antenatal natal check up for pregnant adolescent</t>
  </si>
  <si>
    <t>Primary management of children with fever, cough &amp; breathlessness</t>
  </si>
  <si>
    <t>Screening of children coming to OPDs using weight for height and/or MUAC</t>
  </si>
  <si>
    <t xml:space="preserve">Availability of ORT corner </t>
  </si>
  <si>
    <t>Check for the dosage and logarithm
100ml/kg of ringer lactate/Normal saline 
Infants 30ml/kg -1hour + 70ml/perkg 5hr
for Child -30ml/kg-30min. + 70 ml/kg 2 1/2 hrs
ORS 5ml/kg/hr 
reassessment</t>
  </si>
  <si>
    <t>Management &amp; Referral of Severe Dehydration as per clinical protocol</t>
  </si>
  <si>
    <t xml:space="preserve">Early screening &amp; referral of children  coming to OPD with any of  4 Ds under RBSK </t>
  </si>
  <si>
    <t>birth defects, deficiency, childhood diseases, developmental delays &amp; disabilities (Birth to 18 yrs)</t>
  </si>
  <si>
    <t>Availability of diluents for Reconstitution of measles vaccine</t>
  </si>
  <si>
    <t>Recommended temperature of diluents is ensured before reconstitution</t>
  </si>
  <si>
    <t>Reconstituted vaccines are not used after recommended time</t>
  </si>
  <si>
    <t>Staff checks VVM level before using vaccines</t>
  </si>
  <si>
    <t>Staff is aware of how check freeze damage for T-Series vaccines</t>
  </si>
  <si>
    <t>Discarded vaccines are kept separately</t>
  </si>
  <si>
    <t>AD syringes are available as per requirement</t>
  </si>
  <si>
    <t>Staff has knowledge &amp; skills to recognize minor and serious adverse events (AEFI)</t>
  </si>
  <si>
    <t>Check diluents are kept under cold chain at least  24 hours before reconstitution
Diluents are kept in vaccine carrier only at immunization clinic but should not be in direct contact of ice pack</t>
  </si>
  <si>
    <t>Check when the vaccine vials opened, reconstituted and valid   for use. Should not be used beyond 4 hours after reconstitution</t>
  </si>
  <si>
    <t>Ask staff how to check VVM level and  how to identify discard point. 4 stages - use up to 3 stage)</t>
  </si>
  <si>
    <t>Ask staff to demonstrate how to conduct Shake test for DPT, DT and TT</t>
  </si>
  <si>
    <t xml:space="preserve">Check for  expired, frozen or with VVM beyond the discard point vaccine stored separately  </t>
  </si>
  <si>
    <t>Check for 0.1 ml AD syringe for BCG and 0.5  ml syringe for others are available</t>
  </si>
  <si>
    <t>Updated SOP are available at point of use</t>
  </si>
  <si>
    <t>The facility has established procedure for dispensing of drugs</t>
  </si>
  <si>
    <t>Elementary  diagnosis &amp; Referral of Mental disorders as per guidelines</t>
  </si>
  <si>
    <t>Health assessment for elderly person based on simple clinical examination relating to vision, joints, hearing, chest, BP and simple
investigations including blood sugar, etc. is done</t>
  </si>
  <si>
    <t xml:space="preserve">A simple questionnaire will be filled up during the first visit of each Elderly  as per guideline and record updated and maintained </t>
  </si>
  <si>
    <t>Screening of chronic  supportive otitis media (CSOM) Safe type/ unsafe type as per standard treatment guideline</t>
  </si>
  <si>
    <t xml:space="preserve">Primary Management &amp; referral of chronic  supportive otitis media (CSOM) as per guideline </t>
  </si>
  <si>
    <t xml:space="preserve">Linkages with tobacco cessation facility </t>
  </si>
  <si>
    <t xml:space="preserve">Facility has been declared tobacco free zone </t>
  </si>
  <si>
    <t xml:space="preserve">Check for doctor aware of nearest  tobacco cessation facility Check how many patients are referred to cessation centre </t>
  </si>
  <si>
    <t>Restriction on use of tobacco product by staff or visitors</t>
  </si>
  <si>
    <t xml:space="preserve">Availability of protocols for  screening  &amp; treatment for common eye disease of children / adult </t>
  </si>
  <si>
    <t>Screen women of the age group 30-69 years  for early detection of cervix cancer and breast cancer.</t>
  </si>
  <si>
    <t>Functional &amp; dedicated AYUSH clinic</t>
  </si>
  <si>
    <t>RR/SI</t>
  </si>
  <si>
    <t>PI/SI</t>
  </si>
  <si>
    <t>SI/RR</t>
  </si>
  <si>
    <t>SI</t>
  </si>
  <si>
    <t>IUD insertion is done as per standard protocol</t>
  </si>
  <si>
    <t>No touch technique, Speculum and bimanual examination, sounding of uterus and placement</t>
  </si>
  <si>
    <t>Cramping, vaginal discharge, heavier menstruation, checking of IUD</t>
  </si>
  <si>
    <t>Check for medicines are not stored on the floor</t>
  </si>
  <si>
    <t>Post natal visit &amp; counselling for New born care is provided as per guideline</t>
  </si>
  <si>
    <t>ME E 6.1</t>
  </si>
  <si>
    <t>ME E 6.2</t>
  </si>
  <si>
    <t>ME E 6.3</t>
  </si>
  <si>
    <t>ME E 6.4</t>
  </si>
  <si>
    <t>ME E 6.5</t>
  </si>
  <si>
    <t>ME E 6.6</t>
  </si>
  <si>
    <t>OB/SI</t>
  </si>
  <si>
    <t>OB/RR/SI</t>
  </si>
  <si>
    <t>Community based monitoring/social audits are done at periodic intervals</t>
  </si>
  <si>
    <t>Facility as arrangement for disposal of infectious waste through common treatment Facility</t>
  </si>
  <si>
    <t xml:space="preserve">Demarcated area for secure storage of BMW before disposal </t>
  </si>
  <si>
    <t>The facility provides medico legal and administrative services</t>
  </si>
  <si>
    <t>Facility has establish procedure for Triage &amp; disaster Management</t>
  </si>
  <si>
    <t>Facility has defined &amp; implemented procedure for ensuring Hand hygiene practices &amp; asepsis</t>
  </si>
  <si>
    <t>Facility has established quality Assurance Program as per state/National guidelines</t>
  </si>
  <si>
    <t xml:space="preserve">Analysis of data collected from prescription audit is done and disseminated </t>
  </si>
  <si>
    <t>Employee satisfaction Surveys are conducted at periodic intervals</t>
  </si>
  <si>
    <t>OB</t>
  </si>
  <si>
    <t>OB/RR</t>
  </si>
  <si>
    <t>RR</t>
  </si>
  <si>
    <t>SI/OB</t>
  </si>
  <si>
    <t>RR/OB</t>
  </si>
  <si>
    <t>PI/RR</t>
  </si>
  <si>
    <t>RR/SI/PI</t>
  </si>
  <si>
    <t>PI/RR/SI</t>
  </si>
  <si>
    <t>SI/RR/OB</t>
  </si>
  <si>
    <t>RR/SI/OB</t>
  </si>
  <si>
    <t>OB/SI/RR</t>
  </si>
  <si>
    <t>SI/PI</t>
  </si>
  <si>
    <t>Pre Procedure counselling is provided as per guidelines</t>
  </si>
  <si>
    <t xml:space="preserve">Following should be explained to women in simple language  
1. Range of available options of MTP procedures based on gestation age
2. Likely risk associated with the procedure 
3. Care after procedures
4. Immediate risk of pregnancy if not taking contraception
5. When to return for follow up </t>
  </si>
  <si>
    <t>Check prescription are written legibly &amp; comprehendible by the clinical staff</t>
  </si>
  <si>
    <t xml:space="preserve">Availability of  colour coded  bags </t>
  </si>
  <si>
    <t>Check Yellow bag is non chlorinated</t>
  </si>
  <si>
    <t>Availability of waiting area</t>
  </si>
  <si>
    <t xml:space="preserve">Availability of Fans, Warmers facilities as per need </t>
  </si>
  <si>
    <t xml:space="preserve">Availability of clean drinking water facilities </t>
  </si>
  <si>
    <t xml:space="preserve">Availability of clean &amp; functional toilets </t>
  </si>
  <si>
    <t>OPD Services are available for at least 8 Hours in a day</t>
  </si>
  <si>
    <t xml:space="preserve">Availability of screen/ curtains </t>
  </si>
  <si>
    <t>Check examination area &amp; also door &amp; window</t>
  </si>
  <si>
    <t>Training of MO, Staff nurse, ANM</t>
  </si>
  <si>
    <t>Staff aware &amp; Practice ETAT</t>
  </si>
  <si>
    <t>Staff is skilled for basic life support for young, infant &amp; children</t>
  </si>
  <si>
    <t>Services for Prophylaxis against Nutritional Anaemia &amp; Nutrition Counselling</t>
  </si>
  <si>
    <t xml:space="preserve">Check cycle time to issue medical certificate, check records &amp; also denial policy </t>
  </si>
  <si>
    <t>Clinical staff is not engaged in administrative work during  OPD hrs</t>
  </si>
  <si>
    <t>Physical Examination is done and recorded</t>
  </si>
  <si>
    <t>OPD slip, OPD Register, Lab requisition form, referral slip</t>
  </si>
  <si>
    <t>Prominently displayed above the hand washing facility , preferably in Local language &amp; pictorial</t>
  </si>
  <si>
    <t>Ask the staff about moment of hand washing &amp; Steps of hand washing to demonstrate</t>
  </si>
  <si>
    <t>Bins are covered</t>
  </si>
  <si>
    <t>Pictorial &amp; in local language</t>
  </si>
  <si>
    <t xml:space="preserve">&gt;11 gm% -Absence of Anaemia,10 to 11 gm% mild,
7-10 gm% Moderate Anaemia
&lt;7 gm% Severe Anaemia </t>
  </si>
  <si>
    <t>Check for adherence to clinical protocols .Check facility of nebulization, oxygen &amp; mask</t>
  </si>
  <si>
    <t>Risk assessment &amp; diagnosis of diabetics is done as per guideline</t>
  </si>
  <si>
    <t>Diagnosis of hypertension is done as per protocol</t>
  </si>
  <si>
    <t xml:space="preserve">Trends analysis of Indicators is done at Periodic Intervals </t>
  </si>
  <si>
    <t>Waiting time for Consultation at OPD</t>
  </si>
  <si>
    <t>Facility provides Adolescent reproductive &amp; sexual health services as per guideline</t>
  </si>
  <si>
    <t>Facility has defined &amp; establish procedure for segregation, collection, treatment &amp; disposal of Bio medical &amp; hazardous waste</t>
  </si>
  <si>
    <t>There is system of follow up of the patients referred to higher facilities</t>
  </si>
  <si>
    <t>Danger signs :Excessive PV bleeding, breathing difficulty, convulsion, severe headache, abdominal pain, foul smelling lochia, urine dribbling, perineal pain, painful &amp; redness of breast</t>
  </si>
  <si>
    <t>Poor sucking/feeding, abnormal cry,lethergy, failure to pass stool or urine, not  feeding at all, purulent eye or chord discharge, yellow discoloration of eye, convulsions, fever or feel cold</t>
  </si>
  <si>
    <t>SOP adequately cover all relevant processes of the department</t>
  </si>
  <si>
    <t>With ORS, Mixing Utensils and instructions displayed on how to use. Check for records to ensure that ORT is maintained everyday</t>
  </si>
  <si>
    <t>Availability of Adolescent friendly Clinic</t>
  </si>
  <si>
    <t>At least for 2 hours on fixed day in week</t>
  </si>
  <si>
    <t xml:space="preserve">Check for BPL patients, Daily wagers, homeless, slum dwellers &amp; migratory Population etc.  are not charged  for any services </t>
  </si>
  <si>
    <t>Availability of seating arrangement</t>
  </si>
  <si>
    <t>Check for availability of condemnation policy &amp; its adherence</t>
  </si>
  <si>
    <t>Check OPD slip, Prescription is updated for follow up visits</t>
  </si>
  <si>
    <t>Check availability of standardize forms &amp; Register</t>
  </si>
  <si>
    <t>Counselling services for Menstrual hygiene</t>
  </si>
  <si>
    <t>Check the availability of sanitary pad</t>
  </si>
  <si>
    <t>Advice on topic related to Growth and development, puberty, sexuality concern, myths &amp; misconception, pregnancy, safe sex, contraception, unsafe abortion, menstrual disorders, anaemia, sexual abuse, RTI/STI's etc.</t>
  </si>
  <si>
    <t xml:space="preserve">Availability of IEC material for AFHC </t>
  </si>
  <si>
    <t>IEC for Nutrition, Sexual reproductive health, Mental Health, Gender based violence, NCD &amp; Substance abuse</t>
  </si>
  <si>
    <t>Management of malnourishment cases</t>
  </si>
  <si>
    <r>
      <rPr>
        <sz val="11"/>
        <rFont val="Calibri"/>
        <family val="2"/>
        <scheme val="minor"/>
      </rPr>
      <t>Ayurveda, Unani, Siddha, Homeopathy, Naturopathy as per State Guidelines</t>
    </r>
    <r>
      <rPr>
        <sz val="11"/>
        <color theme="1"/>
        <rFont val="Calibri"/>
        <family val="2"/>
        <scheme val="minor"/>
      </rPr>
      <t xml:space="preserve"> </t>
    </r>
  </si>
  <si>
    <r>
      <t>It may be 12</t>
    </r>
    <r>
      <rPr>
        <sz val="11"/>
        <rFont val="Calibri"/>
        <family val="2"/>
      </rPr>
      <t xml:space="preserve"> noon to 8 PM/</t>
    </r>
    <r>
      <rPr>
        <sz val="11"/>
        <color rgb="FF000000"/>
        <rFont val="Calibri"/>
        <family val="2"/>
      </rPr>
      <t xml:space="preserve"> it may be  morning &amp;  evening OPD. Give full compliance if evening OPD is there</t>
    </r>
  </si>
  <si>
    <t xml:space="preserve">  </t>
  </si>
  <si>
    <t>Facility has defined &amp; implemented procedures for Drug administration and standard treatment guideline as mandated by Government</t>
  </si>
  <si>
    <t xml:space="preserve">Check for Doctors are sensitized for rational use of drugs especially antibiotics </t>
  </si>
  <si>
    <t xml:space="preserve">Area of Concern wise Score </t>
  </si>
  <si>
    <t>A</t>
  </si>
  <si>
    <t xml:space="preserve">Service Provision </t>
  </si>
  <si>
    <t>B</t>
  </si>
  <si>
    <t xml:space="preserve">Patient Rights </t>
  </si>
  <si>
    <t>C</t>
  </si>
  <si>
    <t xml:space="preserve">Inputs </t>
  </si>
  <si>
    <t>D</t>
  </si>
  <si>
    <t xml:space="preserve">Support Services </t>
  </si>
  <si>
    <t>E</t>
  </si>
  <si>
    <t xml:space="preserve">Clinical Services </t>
  </si>
  <si>
    <t>F</t>
  </si>
  <si>
    <t>Infection Control</t>
  </si>
  <si>
    <t>G</t>
  </si>
  <si>
    <t>H</t>
  </si>
  <si>
    <t xml:space="preserve">Outcome </t>
  </si>
  <si>
    <t xml:space="preserve">obtained Score </t>
  </si>
  <si>
    <t>Maximum Score</t>
  </si>
  <si>
    <t>Percentage</t>
  </si>
  <si>
    <t>Total</t>
  </si>
  <si>
    <t>DOT directory For identify suitable DOT provider &amp; DOT centre</t>
  </si>
  <si>
    <t>Staff adheres to standard hand washing practices</t>
  </si>
  <si>
    <t>The facility has an established procedure for OPD consultation</t>
  </si>
  <si>
    <t>Remarks</t>
  </si>
  <si>
    <t>Primary management of acute emergency cases</t>
  </si>
  <si>
    <t>Availability of functional ANC clinic</t>
  </si>
  <si>
    <t>Routine and emergency care of children</t>
  </si>
  <si>
    <t>Dressing, dog bites, Poisoning</t>
  </si>
  <si>
    <t>Family planning services are available during OPD time</t>
  </si>
  <si>
    <t>Counselling services
Availability of Condoms, OCPs, Emergency contraceptives, insertion of IUD</t>
  </si>
  <si>
    <t>Routine urine, blood sugar, Hb, RBC, WBC, BT &amp; CT, Hepatitis B</t>
  </si>
  <si>
    <t>Availability of routine lab test services</t>
  </si>
  <si>
    <t>Availability of diagnosis &amp; treatment for local prevalent vector born disease</t>
  </si>
  <si>
    <t>Malaria, filariasis, Dengue, Kalazar etc.</t>
  </si>
  <si>
    <t>Availability of services for early detection of HIV and referral linkage with ICTC</t>
  </si>
  <si>
    <t>Early identification and treatment of common mental disorders in OPD</t>
  </si>
  <si>
    <t>Mild depression, anxiety</t>
  </si>
  <si>
    <t>Geriatric clinic on fixed day for conducting a routine health assessment and treatment</t>
  </si>
  <si>
    <t>Check display for fixed day and time</t>
  </si>
  <si>
    <t>Functional immunization clinic</t>
  </si>
  <si>
    <t>Fix day immunization 
Check for OPV, HBV, BCG, Pentavalent, Hepatitis, TT etc.</t>
  </si>
  <si>
    <t>Check for vulnerable mapping and micro plan developed</t>
  </si>
  <si>
    <t>Citizen charter is prominently displayed</t>
  </si>
  <si>
    <t>Preferably near entrance or OPD area</t>
  </si>
  <si>
    <t>Availability of IEC Corners</t>
  </si>
  <si>
    <t>Name of the facility in front of the facility, all functional area like ANC room, Lab, pharmacy etc.</t>
  </si>
  <si>
    <t>Availability of complaint box &amp; display of process for grievance redressal system</t>
  </si>
  <si>
    <t>Check for any recent compliant received and action taken from the facility</t>
  </si>
  <si>
    <t>Check for there is no consultation fee/registration charge for pregnant women and new born</t>
  </si>
  <si>
    <t>Check patient has not spent on purchasing drugs and consumables those are included in essential medicine list</t>
  </si>
  <si>
    <t>Check for availability of Essential medicines list</t>
  </si>
  <si>
    <t>Check patient party have not spent on diagnostics from outside that are available in the facility</t>
  </si>
  <si>
    <t>Availability of telephone and internet connection in the facility</t>
  </si>
  <si>
    <t>Facility does not have temporary connections and loosely hanging wires</t>
  </si>
  <si>
    <t xml:space="preserve">Floor of the facility  is non slippery and even </t>
  </si>
  <si>
    <t>Dedicated Clinics for OPD Consultation, ANC,  immunization and counselling</t>
  </si>
  <si>
    <t>facility have adequate space for consultation and examination  as per workload</t>
  </si>
  <si>
    <t>At least 3 Staff nurses
1 ANM per 10000-25000 Population</t>
  </si>
  <si>
    <t>Availability of staff nurses and ANMs</t>
  </si>
  <si>
    <t>Availability of other staff</t>
  </si>
  <si>
    <t>Lab teachnician-1
Lady health visitor-1
Public Health Manager-1
Secretarial staff-1
Support staff-1</t>
  </si>
  <si>
    <t>Quality improvement, Infection control and Bio Medical waste management</t>
  </si>
  <si>
    <t>Check competency of the staff</t>
  </si>
  <si>
    <t>Check availability of drugs as per EDL</t>
  </si>
  <si>
    <t>Check availability of consumables</t>
  </si>
  <si>
    <t>Availability of dressing instruments in the dressing rooms</t>
  </si>
  <si>
    <t>Examination gloves, Syringes, dressing materials, Suture, IV fluids, Reagents, Rapid diagnostic kits</t>
  </si>
  <si>
    <t>Availability of equipment and instruments in lab</t>
  </si>
  <si>
    <t xml:space="preserve">Doctors Chair, Patient Stool, Examination Table, Attendant Chair, Table, Footstep, </t>
  </si>
  <si>
    <t>Availability of equipment for cleaning</t>
  </si>
  <si>
    <t>Buckets for mopping, Mops and cleaning solutions</t>
  </si>
  <si>
    <t>UPHC have preventive maintenance plan available for critical equipment</t>
  </si>
  <si>
    <t>Check for availability of fans, coolers, heaters, air conditioners in the facility</t>
  </si>
  <si>
    <t>No condemned/Junk material in the facility</t>
  </si>
  <si>
    <t>Fixtures and Patient Furniture are intact and maintained in the facility</t>
  </si>
  <si>
    <t>UPHCs building is painted, whitewashed in uniform colour and no water logging in the facility</t>
  </si>
  <si>
    <t>Check the facility has adequate illumination and usage of energy efficient lights like CFL/LEDs</t>
  </si>
  <si>
    <t>Check linen provided at the clinic and other procedure area is clean</t>
  </si>
  <si>
    <t>Availability of running and potable water and frequency of cleaning of water tanks</t>
  </si>
  <si>
    <t>Ask to open the tap and check for availability of water in all areas of the facility</t>
  </si>
  <si>
    <t>Availability of generator/UPS for power back-up</t>
  </si>
  <si>
    <t>UPHC has process to consolidate and calculate the consumption of all drugs and consumables</t>
  </si>
  <si>
    <t xml:space="preserve">Drugs are categorised in Vital, essential &amp; desirable and first expiry first out system are followed </t>
  </si>
  <si>
    <t>Drugs are arranged in demarcated boxes/containers/trays and are labelled</t>
  </si>
  <si>
    <t>List of look alike and sound alike medicines are maintained</t>
  </si>
  <si>
    <t>Physical verification of inventory is done periodically</t>
  </si>
  <si>
    <t>Drugs and consumables are stored systemically</t>
  </si>
  <si>
    <t>1. It should be away from water, source of heat and  direct sun light
2. Heavy items in lower shelves
3. fragile items are not stored at the edges of the shelves</t>
  </si>
  <si>
    <t>RKS is registered and regular meeting are held</t>
  </si>
  <si>
    <t>Check minutes of meeting</t>
  </si>
  <si>
    <t>UPHCs monitors the performance of ASHAs and incentives are paid on time to ASHAs</t>
  </si>
  <si>
    <t>Mahila Arogya Samiti has been formed, accounts are opened and regular meetings held every month</t>
  </si>
  <si>
    <t xml:space="preserve">Funds/grants provided to the UPHCs are utilized in specific time period </t>
  </si>
  <si>
    <t>Facility has defined criteria for assessment of Quality of outsourced services and payments are paid on time</t>
  </si>
  <si>
    <t>Job description of all cadre of staff are defined and staff are aware of his/her role and responsibilities</t>
  </si>
  <si>
    <t>Duty roster of all staff is prepared, updated and communicated</t>
  </si>
  <si>
    <t>All cadre of staff are adhere to the their respective dress code and they have provided with I-Card and name plates</t>
  </si>
  <si>
    <t>Availability of authorization for handling Bio Medical waste from Pollution control Board</t>
  </si>
  <si>
    <t>Availability of licence under clinical establishment act</t>
  </si>
  <si>
    <t xml:space="preserve">No smoking signs are displayed at the prominent places in the UPHC </t>
  </si>
  <si>
    <t>Reporting is done on MLF-04 under NLEP</t>
  </si>
  <si>
    <t>Check reporting format (Form-P) is filled and it is sent to DSU as per guidelines</t>
  </si>
  <si>
    <t>Facility monitor and submit the report under Mental Health Programme</t>
  </si>
  <si>
    <t>Reporting is done on form-2 for NPHCE</t>
  </si>
  <si>
    <t>Facility monitor and submit the report under NPCDCS</t>
  </si>
  <si>
    <t>HMIS data is reported on monthly basis and all data elements are reported</t>
  </si>
  <si>
    <t>Facility reports data regarding Antenatal, delivery, postnatal, child immunization and utilized data for tracking missed immunization and ANC</t>
  </si>
  <si>
    <t>Facility monitor and submit the report under National Programme for prevention and control of deafness</t>
  </si>
  <si>
    <t xml:space="preserve">Facility is reporting AEFI cases and First information report (FIR) &amp; Preliminary investigation reports are available in the facility </t>
  </si>
  <si>
    <t>Facility monitor and submit the report under National Iodine deficiency Programme</t>
  </si>
  <si>
    <t>Unique  identification number  is given to each patient during process of registration</t>
  </si>
  <si>
    <t>UPHC has designated and secure place to keep records and a designated person identified for keeping and retrieval of records</t>
  </si>
  <si>
    <t>Requisition of all laboratory test is done in request form and there is a system to monitor the transportation of sample to higher centre</t>
  </si>
  <si>
    <t>Laboratory has format for reporting and system in place to provide reports within defined time intervals</t>
  </si>
  <si>
    <t>Staining and examination of blood films is done as per guidelines</t>
  </si>
  <si>
    <t>Check for how ambulances are called and patients are shifted through ambulance</t>
  </si>
  <si>
    <t>Check transfer register to record the details of referred patient</t>
  </si>
  <si>
    <t>Facility ensure early registration of ANC and provide MCP cards</t>
  </si>
  <si>
    <t xml:space="preserve">Check randomly any 3 MCP card/ ANC record for Haemoglobin, Urine  test is done at every ANC visit and values are recorded </t>
  </si>
  <si>
    <t>Check for ANC record</t>
  </si>
  <si>
    <t xml:space="preserve">Tetanus Toxoid (2 doses/booster) and a single dose of 400 mg IP Albendazole are given </t>
  </si>
  <si>
    <t>COVID (+Ve), Anaemia, Bad obstetric history, CPD, PIH, APH, Medical Disorder complicating pregnancy, Malpresentation, foetal distress, PROM, obstructed labour, rupture uterus &amp; Rh negative</t>
  </si>
  <si>
    <t>Staff is competent to classify anaemia and line listing of pregnant women with moderate and severe anaemia are done</t>
  </si>
  <si>
    <t>Staff is aware about basic principle of counselling and case selection criteria for family planning</t>
  </si>
  <si>
    <t>GATHER Approach
22-49 years of age
Married
Youngest child is at least one year old
Spouse has not opted for sterilization</t>
  </si>
  <si>
    <t>Staff is aware of eligibility criteria for Lactation Amenorrhea method, OCP and ECP</t>
  </si>
  <si>
    <t>Proper cleaning of injection site with antiseptic is done</t>
  </si>
  <si>
    <t xml:space="preserve">Disposable gloves and masks are available at point of use </t>
  </si>
  <si>
    <t xml:space="preserve">Availability of colour coded bins with bags at the  point of waste generation </t>
  </si>
  <si>
    <t>Log book/record of waste generated is maintained</t>
  </si>
  <si>
    <t>Waste is not stored for more than 48 hours</t>
  </si>
  <si>
    <t>Quality team has been established and designated person is identified for coordination of Quality Assurance activity</t>
  </si>
  <si>
    <t>Quality Policy is defined and displayed, staff are aware about it</t>
  </si>
  <si>
    <t>SMART Quality objectives are  defined and staff are aware about it</t>
  </si>
  <si>
    <t>Quality team meets monthly and review the quality of services</t>
  </si>
  <si>
    <t>Quality team report regularly to DQAC about Key performance indicators and Quality scores</t>
  </si>
  <si>
    <t>Internal Assessment of the UPHC is done at periodic interval</t>
  </si>
  <si>
    <t>Cross validation of lab tests are done and records are maintained</t>
  </si>
  <si>
    <t>Prescription audits are conducted periodically</t>
  </si>
  <si>
    <t>Non-compliance/gaps found after the internal assessment are recorded and acted upon</t>
  </si>
  <si>
    <t>Action plan prepared to close the gaps found after the internal assessment</t>
  </si>
  <si>
    <t>Corrective and preventive action taken as per the action plan prepared</t>
  </si>
  <si>
    <t>Adequate sample size is taken to conduct patient satisfaction survey</t>
  </si>
  <si>
    <t>Check staff is aware of relevant part of SOPs</t>
  </si>
  <si>
    <t>Work instructions/clinical protocols are displayed in the UPHCs</t>
  </si>
  <si>
    <t>Basic quality improvement method</t>
  </si>
  <si>
    <t>PDCA &amp; 5S</t>
  </si>
  <si>
    <t>Minimum 2 applicable tools are used</t>
  </si>
  <si>
    <t>Consultation time in OPD</t>
  </si>
  <si>
    <t>Number of ANC conducted per month</t>
  </si>
  <si>
    <t>Number of OPD conducted per month</t>
  </si>
  <si>
    <t>IUCD Complication rate</t>
  </si>
  <si>
    <t>Number of NCD cases per month</t>
  </si>
  <si>
    <t>Number of needle stick injury reported every month</t>
  </si>
  <si>
    <t>Drop out rate for Penta vaccination</t>
  </si>
  <si>
    <t>Identification, primary management and prompt referral of sick new born</t>
  </si>
  <si>
    <t>Availability of drug dispensing counter</t>
  </si>
  <si>
    <t>Availability of housekeeping and laundry services</t>
  </si>
  <si>
    <t>in-house or outsource</t>
  </si>
  <si>
    <t>Availability of case detection, early diagnosis, treatment and management of tuberculosis</t>
  </si>
  <si>
    <t>Medical treatment for prevention and control of common eye diseases and referral services for cataract</t>
  </si>
  <si>
    <t>Conjunctivitis, Night blindness, stye etc.</t>
  </si>
  <si>
    <t>Early detection, management and referral of Diabetes, hypertension, cardiovascular diseases and stroke patients</t>
  </si>
  <si>
    <t>Early identification and referral of cases of hearing impairment</t>
  </si>
  <si>
    <t>Diagnosis and referral of common dental problems</t>
  </si>
  <si>
    <t>The facility prepare and updates the list of vulnerable population on regular interval and prepare micro plan to cover vulnerable population</t>
  </si>
  <si>
    <t>Name of the facility, departmental and directional signages are available in local language</t>
  </si>
  <si>
    <t>List of services available and not available are displayed with timing and days of services</t>
  </si>
  <si>
    <t>Day and timing of fixed day services like General clinic, Specialist clinic, ANC immunization etc.</t>
  </si>
  <si>
    <t>All signages in the facility are in bilingual and at least one in local language</t>
  </si>
  <si>
    <t>OPD consultation,ANC check-up and immunization is provided free of cost</t>
  </si>
  <si>
    <t>Check for the list of available lab tests in the facility</t>
  </si>
  <si>
    <t>Check for the  availability of fire extinguishers (ABC) and staff are skilled to operate</t>
  </si>
  <si>
    <t xml:space="preserve">Availability of regular MO and one part time MO for a minimum of six hours per day and for six days in a week </t>
  </si>
  <si>
    <t>Check the staff competency for BP measurement, EDD calculation, detection of high risk pregnancy etc.</t>
  </si>
  <si>
    <t>Randomly check availability of analgesic, anti-anaemia, anti hypertensive &amp; diabetic drugs as per State EDL</t>
  </si>
  <si>
    <t>Microscope, Haemoglobin meter, Differential blood cell counter, Centrifuge, colorimeter</t>
  </si>
  <si>
    <t>Availability of racks for storage of drugs in the store and drug dispensing counter</t>
  </si>
  <si>
    <t>There is a specified place to store medicines in pharmacy and all shelves/racks and containers are labelled</t>
  </si>
  <si>
    <t>There is procedure in place to avoid expiry of medicines, identify near expiry drugs and earmarked area for expired drugs</t>
  </si>
  <si>
    <t>Check vaccines &amp; diluents are placed in specified shell/compartment inside the storage unit and are clearly labelled</t>
  </si>
  <si>
    <t>ILR and deep freezer have functional temperature monitoring &amp; alarm system</t>
  </si>
  <si>
    <t>The facility has established procedure for supporting and monitoring activities of Manila Arogya Samiti</t>
  </si>
  <si>
    <t>There is no backlog in payment to the beneficiaries and salaries of contractual staff are paid on time</t>
  </si>
  <si>
    <t>Any positive report of notifiable disease is intimated to the designated authorities on time</t>
  </si>
  <si>
    <t xml:space="preserve">Check monthly reporting for Malaria cases in form 01,02,03 &amp; 08 </t>
  </si>
  <si>
    <t>Availability of quarterly report on new and retreatment cases of TB</t>
  </si>
  <si>
    <t>Monthly HIV-TB report and details of referral from various facilities</t>
  </si>
  <si>
    <t>Check form L, S are filled for information required and aresent to district surveillance unit (DSU) as per guidelines</t>
  </si>
  <si>
    <t>Patient is explained about drug dosages by pharmacist at drug dispensing counter</t>
  </si>
  <si>
    <t>Testing procedure are readily available at work stations and biological reference interval for various tests are defined</t>
  </si>
  <si>
    <t xml:space="preserve">Laboratory staff is aware of preparation, examine and interpretate sputum smear </t>
  </si>
  <si>
    <t xml:space="preserve">Physical examination (Pulse, Respiratory rate, Pallor, Oedema), Weight, Height, BP, Abdominal examination, breast examination is done </t>
  </si>
  <si>
    <t>Haemoglobin and Urine test for sugar &amp; protein is done on every ANC visits</t>
  </si>
  <si>
    <t>Test for HIV and Syphilis is done at least once in ANC period</t>
  </si>
  <si>
    <t>Staff is competent to identify high risk cases that need referral to higher centre</t>
  </si>
  <si>
    <t>Pregnant women is counselled for planning and preparation of birth, recognising danger signs, referral transport, diet and rest</t>
  </si>
  <si>
    <t>Primary management of emergency signs new-borns</t>
  </si>
  <si>
    <t xml:space="preserve">Check for adherence to clinical protocols . The management of emergency signs consist of –Resuscitation
-Management of Hypoglycaemia
-Management of Hypothermia
-Management of shock
</t>
  </si>
  <si>
    <t>Clients is informed about the adverse effect that can happen its remedy, and follow up services are provided</t>
  </si>
  <si>
    <t>Check for availability of Algorithm</t>
  </si>
  <si>
    <t>Severe malaria have one or more of following features: impaired consciousness/coma, Repeated generalized convulsions, Renal failure (Serum Creatinine &gt;3 mg/dl), Jaundice (Serum Bilirubin &gt;3 mg/dl), Severe anaemia (Hb &lt;5 g/dl),  Pulmonary oedema,  Hypoglycaemia (Plasma Glucose &lt;40 mg/dl), Circulatory collapse/shock, DIC, Hyperpyrexia,Hyperparasitaemia (&gt;5% parasitized RBCs ), Haemoglobinuria etc.</t>
  </si>
  <si>
    <t>Conjunctivitis, night blindness, stye</t>
  </si>
  <si>
    <t xml:space="preserve">Availability of Protocol for treatment of  Anxiety Neurosis, Mild depression </t>
  </si>
  <si>
    <t>Staff is aware of high risk condition of diabetic &amp; criteria for diagnosis of type II diabetics mellitus</t>
  </si>
  <si>
    <t>Stage 1 hypertension: Systolic 140/159, diastolic 90/99. Stage 2 hypertension: Systolic: 160 or higher Diastolic 100 or higher. Based on at least 2 or more properly measured BP reading in sitting position.</t>
  </si>
  <si>
    <t>Match no. of dilatants With no. of measles</t>
  </si>
  <si>
    <t>At least quarterly</t>
  </si>
  <si>
    <t>Patient feedback is analysed on monthly basis</t>
  </si>
  <si>
    <t>There is procedure to conduct employee satisfaction survey at periodic interval</t>
  </si>
  <si>
    <t>There is procedure for preparing action plan for improving patient and employee satisfaction</t>
  </si>
  <si>
    <t>Number of children immunized per month</t>
  </si>
  <si>
    <t>Percentage of emergency cases referred out</t>
  </si>
  <si>
    <t xml:space="preserve">Quality Management </t>
  </si>
  <si>
    <t>Common Cold, Fever, Diarrhoea, Respiratory tract infections etc.</t>
  </si>
  <si>
    <t>ANC Registration, MCP cards, 4 ANC check-up, Tetanus &amp; IFA</t>
  </si>
  <si>
    <t>Diarrhoea, Pneumonia and anaemia cases</t>
  </si>
  <si>
    <t>Check for NCD screening conducted</t>
  </si>
  <si>
    <r>
      <t xml:space="preserve">BP apparatus, Thermometer, Weighing machine,  Torch, Stethoscope, measuring tape, </t>
    </r>
    <r>
      <rPr>
        <sz val="11"/>
        <rFont val="Calibri"/>
        <family val="2"/>
      </rPr>
      <t>Snellen's</t>
    </r>
    <r>
      <rPr>
        <sz val="11"/>
        <color theme="1"/>
        <rFont val="Calibri"/>
        <family val="2"/>
      </rPr>
      <t xml:space="preserve"> chart, X-ray view box, Tongue Depressor, Otoscope, Height chart etc.  </t>
    </r>
  </si>
  <si>
    <r>
      <rPr>
        <b/>
        <sz val="11"/>
        <color theme="1"/>
        <rFont val="Calibri"/>
        <family val="2"/>
      </rPr>
      <t>Category I-</t>
    </r>
    <r>
      <rPr>
        <sz val="11"/>
        <color theme="1"/>
        <rFont val="Calibri"/>
        <family val="2"/>
      </rPr>
      <t xml:space="preserve"> New sputum smear-positive
Seriously ill** new sputum smear-negative
Seriously ill** new extra-pulmonary-  2H3R3Z3E3+
4H3R3, </t>
    </r>
    <r>
      <rPr>
        <b/>
        <sz val="11"/>
        <color theme="1"/>
        <rFont val="Calibri"/>
        <family val="2"/>
      </rPr>
      <t>Category II-</t>
    </r>
    <r>
      <rPr>
        <sz val="11"/>
        <color theme="1"/>
        <rFont val="Calibri"/>
        <family val="2"/>
      </rPr>
      <t xml:space="preserve"> Sputum smear-positive Relapse
Sputum smear-positive Failure
Sputum smear-positive Treatment After Default
Others***- 2H3R3Z3E3S3 +
1H3R3Z3E3 +
5H3R3E3, </t>
    </r>
    <r>
      <rPr>
        <b/>
        <sz val="11"/>
        <color theme="1"/>
        <rFont val="Calibri"/>
        <family val="2"/>
      </rPr>
      <t xml:space="preserve"> </t>
    </r>
  </si>
  <si>
    <r>
      <t>Availability of hand washing Facility at</t>
    </r>
    <r>
      <rPr>
        <sz val="11"/>
        <color rgb="FFFF0000"/>
        <rFont val="Calibri"/>
        <family val="2"/>
      </rPr>
      <t xml:space="preserve"> the</t>
    </r>
    <r>
      <rPr>
        <sz val="11"/>
        <rFont val="Calibri"/>
        <family val="2"/>
      </rPr>
      <t xml:space="preserve"> Point of Use with running water</t>
    </r>
  </si>
  <si>
    <t>7 basic tools of Quality</t>
  </si>
  <si>
    <t>NQAS Score</t>
  </si>
  <si>
    <t>UPHCs</t>
  </si>
  <si>
    <t>Virtual Assessment Checklist for UPHCs</t>
  </si>
  <si>
    <t>National Quality Assurance Standards for Urban-PHC (UPHC)</t>
  </si>
  <si>
    <t>Health Facility Name</t>
  </si>
  <si>
    <t>Date of Assessment</t>
  </si>
  <si>
    <t>Type of Assessment</t>
  </si>
  <si>
    <t>Name of Assessors</t>
  </si>
  <si>
    <t>Service Provision</t>
  </si>
  <si>
    <t>Patient's Right</t>
  </si>
  <si>
    <t>Input</t>
  </si>
  <si>
    <t>Support Services</t>
  </si>
  <si>
    <t>Clinical Services</t>
  </si>
  <si>
    <t>Hospital Infection Control</t>
  </si>
  <si>
    <t>Quality Management</t>
  </si>
  <si>
    <t>Outcome</t>
  </si>
  <si>
    <t>Ver: UPHC/V/1220/1.0</t>
  </si>
  <si>
    <t>UPHC SCORE</t>
  </si>
  <si>
    <t>UPHC- Virtual Assessment Score Card</t>
  </si>
  <si>
    <t>District/State</t>
  </si>
  <si>
    <t>Standard wise Score of UPHC</t>
  </si>
  <si>
    <t>Area of Concern wise Score of UPHC</t>
  </si>
  <si>
    <t>ME D2.6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</si>
</sst>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09]General"/>
    <numFmt numFmtId="165" formatCode="0.0"/>
  </numFmts>
  <fonts count="42" x14ac:knownFonts="1">
    <font>
      <sz val="11"/>
      <color theme="1"/>
      <name val="Calibri"/>
      <family val="2"/>
      <scheme val="minor"/>
    </font>
    <font>
      <sz val="11"/>
      <color rgb="FF000000"/>
      <name val="Arial"/>
      <family val="2"/>
    </font>
    <font>
      <sz val="11"/>
      <color rgb="FF000000"/>
      <name val="Calibri"/>
      <family val="2"/>
    </font>
    <font>
      <b/>
      <i/>
      <sz val="16"/>
      <color rgb="FF000000"/>
      <name val="Arial"/>
      <family val="2"/>
    </font>
    <font>
      <b/>
      <i/>
      <u/>
      <sz val="11"/>
      <color rgb="FF000000"/>
      <name val="Arial"/>
      <family val="2"/>
    </font>
    <font>
      <b/>
      <sz val="14"/>
      <color rgb="FF000000"/>
      <name val="Calibri"/>
      <family val="2"/>
    </font>
    <font>
      <b/>
      <sz val="11"/>
      <color rgb="FF000000"/>
      <name val="Calibri"/>
      <family val="2"/>
    </font>
    <font>
      <b/>
      <sz val="11"/>
      <color rgb="FFFFFFFF"/>
      <name val="Calibri"/>
      <family val="2"/>
    </font>
    <font>
      <sz val="11"/>
      <name val="Calibri"/>
      <family val="2"/>
    </font>
    <font>
      <b/>
      <sz val="11"/>
      <name val="Calibri"/>
      <family val="2"/>
    </font>
    <font>
      <b/>
      <sz val="14"/>
      <name val="Calibri"/>
      <family val="2"/>
    </font>
    <font>
      <sz val="11"/>
      <name val="Arial"/>
      <family val="2"/>
    </font>
    <font>
      <sz val="11"/>
      <name val="Calibri"/>
      <family val="2"/>
      <scheme val="minor"/>
    </font>
    <font>
      <sz val="11"/>
      <color theme="1"/>
      <name val="Calibri"/>
      <family val="2"/>
    </font>
    <font>
      <b/>
      <sz val="11"/>
      <color theme="1"/>
      <name val="Calibri"/>
      <family val="2"/>
      <scheme val="minor"/>
    </font>
    <font>
      <sz val="11"/>
      <color rgb="FFFF0000"/>
      <name val="Calibri"/>
      <family val="2"/>
      <scheme val="minor"/>
    </font>
    <font>
      <sz val="11"/>
      <color rgb="FFFF0000"/>
      <name val="Calibri"/>
      <family val="2"/>
    </font>
    <font>
      <sz val="11"/>
      <color theme="0"/>
      <name val="Calibri"/>
      <family val="2"/>
      <scheme val="minor"/>
    </font>
    <font>
      <b/>
      <sz val="36"/>
      <color theme="0"/>
      <name val="Calibri"/>
      <family val="2"/>
      <scheme val="minor"/>
    </font>
    <font>
      <b/>
      <sz val="24"/>
      <color theme="0"/>
      <name val="Calibri"/>
      <family val="2"/>
      <scheme val="minor"/>
    </font>
    <font>
      <b/>
      <sz val="24"/>
      <color theme="1"/>
      <name val="Calibri"/>
      <family val="2"/>
      <scheme val="minor"/>
    </font>
    <font>
      <b/>
      <sz val="36"/>
      <name val="Calibri"/>
      <family val="2"/>
      <scheme val="minor"/>
    </font>
    <font>
      <sz val="20"/>
      <color theme="0"/>
      <name val="Calibri"/>
      <family val="2"/>
      <scheme val="minor"/>
    </font>
    <font>
      <b/>
      <sz val="20"/>
      <color theme="1"/>
      <name val="Calibri"/>
      <family val="2"/>
      <scheme val="minor"/>
    </font>
    <font>
      <sz val="16"/>
      <color theme="1"/>
      <name val="Calibri"/>
      <family val="2"/>
      <scheme val="minor"/>
    </font>
    <font>
      <sz val="12"/>
      <name val="Calibri"/>
      <family val="2"/>
    </font>
    <font>
      <sz val="12"/>
      <color theme="1"/>
      <name val="Calibri"/>
      <family val="2"/>
    </font>
    <font>
      <b/>
      <sz val="11"/>
      <color theme="1"/>
      <name val="Calibri"/>
      <family val="2"/>
    </font>
    <font>
      <sz val="11"/>
      <color theme="1"/>
      <name val="Calibri"/>
      <family val="2"/>
      <scheme val="minor"/>
    </font>
    <font>
      <b/>
      <sz val="14"/>
      <color theme="0"/>
      <name val="Calibri"/>
      <family val="2"/>
    </font>
    <font>
      <b/>
      <sz val="16"/>
      <color theme="1"/>
      <name val="Calibri"/>
      <family val="2"/>
      <scheme val="minor"/>
    </font>
    <font>
      <b/>
      <sz val="14"/>
      <color theme="0"/>
      <name val="Calibri"/>
      <family val="2"/>
      <scheme val="minor"/>
    </font>
    <font>
      <b/>
      <sz val="14"/>
      <color rgb="FF0000CC"/>
      <name val="Calibri"/>
      <family val="2"/>
      <scheme val="minor"/>
    </font>
    <font>
      <b/>
      <sz val="16"/>
      <color rgb="FF000000"/>
      <name val="Calibri"/>
      <family val="2"/>
    </font>
    <font>
      <sz val="12"/>
      <color theme="1"/>
      <name val="Calibri"/>
      <family val="2"/>
      <scheme val="minor"/>
    </font>
    <font>
      <b/>
      <sz val="12"/>
      <color theme="1"/>
      <name val="Calibri"/>
      <family val="2"/>
      <scheme val="minor"/>
    </font>
    <font>
      <b/>
      <sz val="14"/>
      <color theme="1"/>
      <name val="Calibri"/>
      <family val="2"/>
      <scheme val="minor"/>
    </font>
    <font>
      <b/>
      <sz val="48"/>
      <color theme="1"/>
      <name val="Calibri"/>
      <family val="2"/>
      <scheme val="minor"/>
    </font>
    <font>
      <sz val="10"/>
      <color theme="1"/>
      <name val="Calibri"/>
      <family val="2"/>
      <scheme val="minor"/>
    </font>
    <font>
      <b/>
      <sz val="10"/>
      <color theme="1"/>
      <name val="Calibri"/>
      <family val="2"/>
      <scheme val="minor"/>
    </font>
    <font>
      <b/>
      <sz val="12"/>
      <name val="Calibri"/>
      <family val="2"/>
    </font>
    <font>
      <b/>
      <sz val="20"/>
      <color theme="0"/>
      <name val="Calibri"/>
      <family val="2"/>
      <scheme val="minor"/>
    </font>
  </fonts>
  <fills count="17">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rgb="FFFFFF00"/>
        <bgColor indexed="64"/>
      </patternFill>
    </fill>
    <fill>
      <patternFill patternType="solid">
        <fgColor rgb="FFFF0000"/>
        <bgColor rgb="FF2F75B5"/>
      </patternFill>
    </fill>
    <fill>
      <patternFill patternType="solid">
        <fgColor rgb="FF0070C0"/>
        <bgColor indexed="64"/>
      </patternFill>
    </fill>
    <fill>
      <patternFill patternType="solid">
        <fgColor rgb="FF0070C0"/>
        <bgColor rgb="FF2F75B5"/>
      </patternFill>
    </fill>
    <fill>
      <patternFill patternType="solid">
        <fgColor theme="1" tint="0.34998626667073579"/>
        <bgColor rgb="FF808080"/>
      </patternFill>
    </fill>
    <fill>
      <patternFill patternType="solid">
        <fgColor theme="1"/>
        <bgColor indexed="64"/>
      </patternFill>
    </fill>
    <fill>
      <patternFill patternType="solid">
        <fgColor rgb="FFC00000"/>
        <bgColor indexed="64"/>
      </patternFill>
    </fill>
    <fill>
      <patternFill patternType="solid">
        <fgColor rgb="FF0000CC"/>
        <bgColor indexed="64"/>
      </patternFill>
    </fill>
    <fill>
      <patternFill patternType="solid">
        <fgColor rgb="FFFFFF99"/>
        <bgColor indexed="64"/>
      </patternFill>
    </fill>
    <fill>
      <patternFill patternType="solid">
        <fgColor theme="9" tint="0.59999389629810485"/>
        <bgColor indexed="64"/>
      </patternFill>
    </fill>
    <fill>
      <patternFill patternType="solid">
        <fgColor theme="2" tint="-0.249977111117893"/>
        <bgColor indexed="64"/>
      </patternFill>
    </fill>
  </fills>
  <borders count="37">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000000"/>
      </left>
      <right/>
      <top style="thin">
        <color rgb="FF000000"/>
      </top>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auto="1"/>
      </right>
      <top/>
      <bottom style="medium">
        <color auto="1"/>
      </bottom>
      <diagonal/>
    </border>
    <border>
      <left style="medium">
        <color indexed="64"/>
      </left>
      <right style="medium">
        <color indexed="64"/>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bottom/>
      <diagonal/>
    </border>
  </borders>
  <cellStyleXfs count="8">
    <xf numFmtId="0" fontId="0" fillId="0" borderId="0"/>
    <xf numFmtId="0" fontId="1" fillId="0" borderId="0"/>
    <xf numFmtId="164" fontId="2" fillId="0" borderId="0" applyBorder="0" applyProtection="0"/>
    <xf numFmtId="0" fontId="3" fillId="0" borderId="0" applyNumberFormat="0" applyBorder="0" applyProtection="0">
      <alignment horizontal="center"/>
    </xf>
    <xf numFmtId="0" fontId="3" fillId="0" borderId="0" applyNumberFormat="0" applyBorder="0" applyProtection="0">
      <alignment horizontal="center" textRotation="90"/>
    </xf>
    <xf numFmtId="0" fontId="4" fillId="0" borderId="0" applyNumberFormat="0" applyBorder="0" applyProtection="0"/>
    <xf numFmtId="0" fontId="4" fillId="0" borderId="0" applyNumberFormat="0" applyBorder="0" applyProtection="0"/>
    <xf numFmtId="9" fontId="28" fillId="0" borderId="0" applyFont="0" applyFill="0" applyBorder="0" applyAlignment="0" applyProtection="0"/>
  </cellStyleXfs>
  <cellXfs count="260">
    <xf numFmtId="0" fontId="0" fillId="0" borderId="0" xfId="0"/>
    <xf numFmtId="0" fontId="0" fillId="0" borderId="0" xfId="0" applyAlignment="1">
      <alignment wrapText="1"/>
    </xf>
    <xf numFmtId="0" fontId="11" fillId="0" borderId="0" xfId="1" applyFont="1" applyAlignment="1">
      <alignment wrapText="1"/>
    </xf>
    <xf numFmtId="164" fontId="8" fillId="0" borderId="4" xfId="2" applyFont="1" applyFill="1" applyBorder="1" applyAlignment="1">
      <alignment vertical="center" wrapText="1"/>
    </xf>
    <xf numFmtId="0" fontId="0" fillId="0" borderId="6" xfId="0" applyBorder="1" applyAlignment="1">
      <alignment vertical="top" wrapText="1"/>
    </xf>
    <xf numFmtId="0" fontId="0" fillId="0" borderId="6" xfId="0" applyBorder="1"/>
    <xf numFmtId="0" fontId="13" fillId="0" borderId="3" xfId="0" applyFont="1" applyFill="1" applyBorder="1" applyAlignment="1">
      <alignment vertical="top" wrapText="1"/>
    </xf>
    <xf numFmtId="164" fontId="8" fillId="0" borderId="11" xfId="2" applyFont="1" applyFill="1" applyBorder="1" applyAlignment="1">
      <alignment vertical="center" wrapText="1"/>
    </xf>
    <xf numFmtId="164" fontId="8" fillId="3" borderId="4" xfId="2" applyFont="1" applyFill="1" applyBorder="1" applyAlignment="1">
      <alignment vertical="center" wrapText="1"/>
    </xf>
    <xf numFmtId="0" fontId="0" fillId="0" borderId="12" xfId="0" applyBorder="1"/>
    <xf numFmtId="0" fontId="0" fillId="0" borderId="12" xfId="0" applyBorder="1" applyAlignment="1">
      <alignment wrapText="1"/>
    </xf>
    <xf numFmtId="0" fontId="8" fillId="0" borderId="3" xfId="0" applyFont="1" applyBorder="1" applyAlignment="1">
      <alignment vertical="top" wrapText="1"/>
    </xf>
    <xf numFmtId="0" fontId="8" fillId="0" borderId="3" xfId="0" applyFont="1" applyBorder="1" applyAlignment="1">
      <alignment horizontal="left" vertical="top" wrapText="1"/>
    </xf>
    <xf numFmtId="164" fontId="2" fillId="0" borderId="3" xfId="2" applyFont="1" applyFill="1" applyBorder="1" applyAlignment="1">
      <alignment horizontal="left" vertical="top" wrapText="1"/>
    </xf>
    <xf numFmtId="164" fontId="8" fillId="0" borderId="3" xfId="2" applyFont="1" applyFill="1" applyBorder="1" applyAlignment="1">
      <alignment vertical="top" wrapText="1"/>
    </xf>
    <xf numFmtId="164" fontId="8" fillId="0" borderId="8" xfId="2" applyFont="1" applyFill="1" applyBorder="1" applyAlignment="1">
      <alignment vertical="center" wrapText="1"/>
    </xf>
    <xf numFmtId="164" fontId="8" fillId="0" borderId="3" xfId="2" applyFont="1" applyFill="1" applyBorder="1" applyAlignment="1">
      <alignment horizontal="left" vertical="top" wrapText="1"/>
    </xf>
    <xf numFmtId="0" fontId="0" fillId="0" borderId="6" xfId="0" applyBorder="1" applyAlignment="1">
      <alignment wrapText="1"/>
    </xf>
    <xf numFmtId="0" fontId="19" fillId="8" borderId="9" xfId="0" applyFont="1" applyFill="1" applyBorder="1" applyAlignment="1">
      <alignment vertical="top" wrapText="1"/>
    </xf>
    <xf numFmtId="0" fontId="22" fillId="8" borderId="9" xfId="0" applyFont="1" applyFill="1" applyBorder="1" applyAlignment="1">
      <alignment vertical="top" wrapText="1"/>
    </xf>
    <xf numFmtId="0" fontId="24" fillId="0" borderId="3" xfId="0" applyFont="1" applyBorder="1" applyAlignment="1">
      <alignment horizontal="left" vertical="top" wrapText="1"/>
    </xf>
    <xf numFmtId="0" fontId="17" fillId="0" borderId="0" xfId="0" applyFont="1"/>
    <xf numFmtId="0" fontId="0" fillId="0" borderId="0" xfId="0" applyBorder="1"/>
    <xf numFmtId="0" fontId="0" fillId="0" borderId="0" xfId="0" applyBorder="1" applyAlignment="1">
      <alignment vertical="top" wrapText="1"/>
    </xf>
    <xf numFmtId="164" fontId="7" fillId="7" borderId="5" xfId="2" applyFont="1" applyFill="1" applyBorder="1" applyAlignment="1">
      <alignment vertical="center" wrapText="1"/>
    </xf>
    <xf numFmtId="164" fontId="7" fillId="7" borderId="2" xfId="2" applyFont="1" applyFill="1" applyBorder="1" applyAlignment="1">
      <alignment vertical="center" wrapText="1"/>
    </xf>
    <xf numFmtId="0" fontId="0" fillId="0" borderId="10" xfId="0" applyBorder="1"/>
    <xf numFmtId="164" fontId="7" fillId="7" borderId="1" xfId="2" applyFont="1" applyFill="1" applyBorder="1" applyAlignment="1">
      <alignment vertical="center" wrapText="1"/>
    </xf>
    <xf numFmtId="0" fontId="0" fillId="0" borderId="6" xfId="0" applyBorder="1" applyAlignment="1">
      <alignment horizontal="center" vertical="top"/>
    </xf>
    <xf numFmtId="0" fontId="0" fillId="0" borderId="6" xfId="0" applyBorder="1" applyAlignment="1">
      <alignment vertical="top"/>
    </xf>
    <xf numFmtId="164" fontId="8" fillId="5" borderId="8" xfId="2" applyFont="1" applyFill="1" applyBorder="1" applyAlignment="1">
      <alignment vertical="center" wrapText="1"/>
    </xf>
    <xf numFmtId="164" fontId="2" fillId="0" borderId="3" xfId="2" applyFont="1" applyFill="1" applyBorder="1" applyAlignment="1" applyProtection="1">
      <alignment horizontal="left" vertical="top" wrapText="1"/>
      <protection locked="0"/>
    </xf>
    <xf numFmtId="0" fontId="8" fillId="0" borderId="3" xfId="0" applyFont="1" applyBorder="1" applyAlignment="1" applyProtection="1">
      <alignment vertical="top" wrapText="1"/>
      <protection locked="0"/>
    </xf>
    <xf numFmtId="164" fontId="8" fillId="0" borderId="8" xfId="2" applyFont="1" applyFill="1" applyBorder="1" applyAlignment="1">
      <alignment vertical="top" wrapText="1"/>
    </xf>
    <xf numFmtId="0" fontId="0" fillId="0" borderId="12" xfId="0" applyBorder="1" applyAlignment="1">
      <alignment horizontal="left" vertical="top" wrapText="1"/>
    </xf>
    <xf numFmtId="0" fontId="0" fillId="0" borderId="12" xfId="0" applyBorder="1" applyAlignment="1">
      <alignment horizontal="center" vertical="center" wrapText="1"/>
    </xf>
    <xf numFmtId="164" fontId="8" fillId="0" borderId="11" xfId="2" applyFont="1" applyFill="1" applyBorder="1" applyAlignment="1">
      <alignment horizontal="left" vertical="top" wrapText="1"/>
    </xf>
    <xf numFmtId="164" fontId="8" fillId="0" borderId="4" xfId="2" applyFont="1" applyFill="1" applyBorder="1" applyAlignment="1">
      <alignment horizontal="left" vertical="top" wrapText="1"/>
    </xf>
    <xf numFmtId="164" fontId="8" fillId="3" borderId="3" xfId="2" applyFont="1" applyFill="1" applyBorder="1" applyAlignment="1">
      <alignment horizontal="left" vertical="top" wrapText="1"/>
    </xf>
    <xf numFmtId="0" fontId="0" fillId="0" borderId="6" xfId="0" applyBorder="1" applyAlignment="1">
      <alignment horizontal="center" vertical="center"/>
    </xf>
    <xf numFmtId="0" fontId="0" fillId="0" borderId="12" xfId="0" applyBorder="1" applyAlignment="1">
      <alignment horizontal="center" vertical="center"/>
    </xf>
    <xf numFmtId="0" fontId="14" fillId="0" borderId="0" xfId="0" applyFont="1"/>
    <xf numFmtId="0" fontId="13" fillId="0" borderId="3" xfId="0" applyFont="1" applyBorder="1" applyAlignment="1">
      <alignment horizontal="center" vertical="top"/>
    </xf>
    <xf numFmtId="0" fontId="13" fillId="0" borderId="3" xfId="0" applyFont="1" applyBorder="1" applyAlignment="1">
      <alignment vertical="top" wrapText="1"/>
    </xf>
    <xf numFmtId="0" fontId="13" fillId="0" borderId="3" xfId="0" applyFont="1" applyBorder="1" applyAlignment="1">
      <alignment horizontal="left" vertical="top"/>
    </xf>
    <xf numFmtId="0" fontId="13" fillId="0" borderId="3" xfId="0" applyFont="1" applyBorder="1" applyAlignment="1">
      <alignment horizontal="left" vertical="top" wrapText="1"/>
    </xf>
    <xf numFmtId="0" fontId="13" fillId="0" borderId="12" xfId="0" applyFont="1" applyBorder="1" applyAlignment="1">
      <alignment horizontal="left" vertical="top" wrapText="1"/>
    </xf>
    <xf numFmtId="0" fontId="13" fillId="0" borderId="6" xfId="0" applyFont="1" applyBorder="1" applyAlignment="1">
      <alignment horizontal="left" vertical="top" wrapText="1"/>
    </xf>
    <xf numFmtId="0" fontId="13" fillId="0" borderId="3" xfId="0" applyFont="1" applyBorder="1" applyAlignment="1" applyProtection="1">
      <alignment vertical="top" wrapText="1"/>
      <protection locked="0"/>
    </xf>
    <xf numFmtId="0" fontId="13" fillId="0" borderId="3" xfId="0" applyFont="1" applyBorder="1" applyAlignment="1" applyProtection="1">
      <alignment horizontal="left" vertical="top" wrapText="1"/>
      <protection locked="0"/>
    </xf>
    <xf numFmtId="0" fontId="8" fillId="5" borderId="3" xfId="0" applyFont="1" applyFill="1" applyBorder="1" applyAlignment="1">
      <alignment vertical="top" wrapText="1"/>
    </xf>
    <xf numFmtId="0" fontId="13" fillId="5" borderId="3" xfId="0" applyFont="1" applyFill="1" applyBorder="1" applyAlignment="1">
      <alignment vertical="top" wrapText="1"/>
    </xf>
    <xf numFmtId="0" fontId="13" fillId="0" borderId="3" xfId="0" applyFont="1" applyFill="1" applyBorder="1" applyAlignment="1">
      <alignment horizontal="left" vertical="top" wrapText="1"/>
    </xf>
    <xf numFmtId="0" fontId="13" fillId="0" borderId="3" xfId="0" applyFont="1" applyFill="1" applyBorder="1" applyAlignment="1" applyProtection="1">
      <alignment vertical="top" wrapText="1"/>
      <protection locked="0"/>
    </xf>
    <xf numFmtId="0" fontId="13" fillId="0" borderId="3" xfId="0" applyFont="1" applyBorder="1" applyAlignment="1">
      <alignment horizontal="center" vertical="top" wrapText="1"/>
    </xf>
    <xf numFmtId="0" fontId="13" fillId="0" borderId="12" xfId="0" applyFont="1" applyBorder="1" applyAlignment="1">
      <alignment vertical="top" wrapText="1"/>
    </xf>
    <xf numFmtId="0" fontId="8" fillId="0" borderId="3" xfId="0" applyFont="1" applyBorder="1" applyAlignment="1" applyProtection="1">
      <alignment horizontal="left" vertical="top" wrapText="1"/>
      <protection locked="0"/>
    </xf>
    <xf numFmtId="0" fontId="8" fillId="0" borderId="3" xfId="0" applyFont="1" applyFill="1" applyBorder="1" applyAlignment="1">
      <alignment vertical="top" wrapText="1"/>
    </xf>
    <xf numFmtId="0" fontId="8" fillId="0" borderId="3" xfId="0" applyFont="1" applyFill="1" applyBorder="1" applyAlignment="1" applyProtection="1">
      <alignment vertical="top" wrapText="1"/>
      <protection locked="0"/>
    </xf>
    <xf numFmtId="0" fontId="13" fillId="5" borderId="3" xfId="0" applyFont="1" applyFill="1" applyBorder="1" applyAlignment="1" applyProtection="1">
      <alignment vertical="top" wrapText="1"/>
      <protection locked="0"/>
    </xf>
    <xf numFmtId="0" fontId="26" fillId="5" borderId="3" xfId="0" applyFont="1" applyFill="1" applyBorder="1" applyAlignment="1">
      <alignment vertical="top" wrapText="1"/>
    </xf>
    <xf numFmtId="0" fontId="8" fillId="0" borderId="12" xfId="0" applyFont="1" applyBorder="1" applyAlignment="1">
      <alignment horizontal="left" vertical="top" wrapText="1"/>
    </xf>
    <xf numFmtId="0" fontId="13" fillId="0" borderId="6" xfId="0" applyFont="1" applyBorder="1" applyAlignment="1">
      <alignment horizontal="left" vertical="top"/>
    </xf>
    <xf numFmtId="0" fontId="8" fillId="0" borderId="3" xfId="0" applyFont="1" applyBorder="1" applyAlignment="1">
      <alignment horizontal="left" vertical="top"/>
    </xf>
    <xf numFmtId="0" fontId="13" fillId="0" borderId="0" xfId="0" applyFont="1" applyAlignment="1">
      <alignment wrapText="1"/>
    </xf>
    <xf numFmtId="0" fontId="13" fillId="0" borderId="0" xfId="0" applyFont="1"/>
    <xf numFmtId="0" fontId="13" fillId="0" borderId="0" xfId="0" applyFont="1" applyAlignment="1">
      <alignment horizontal="center"/>
    </xf>
    <xf numFmtId="0" fontId="13" fillId="0" borderId="0" xfId="0" applyFont="1" applyBorder="1" applyAlignment="1">
      <alignment horizontal="center"/>
    </xf>
    <xf numFmtId="164" fontId="8" fillId="0" borderId="12" xfId="2" applyFont="1" applyFill="1" applyBorder="1" applyAlignment="1">
      <alignment vertical="top" wrapText="1"/>
    </xf>
    <xf numFmtId="164" fontId="2" fillId="0" borderId="12" xfId="2" applyFont="1" applyFill="1" applyBorder="1" applyAlignment="1">
      <alignment horizontal="left" vertical="top" wrapText="1"/>
    </xf>
    <xf numFmtId="0" fontId="13" fillId="0" borderId="12" xfId="0" applyFont="1" applyBorder="1" applyAlignment="1" applyProtection="1">
      <alignment horizontal="center" vertical="top"/>
      <protection locked="0"/>
    </xf>
    <xf numFmtId="0" fontId="13" fillId="0" borderId="12" xfId="0" applyFont="1" applyBorder="1" applyAlignment="1">
      <alignment horizontal="center" vertical="top"/>
    </xf>
    <xf numFmtId="164" fontId="2" fillId="0" borderId="12" xfId="2" applyFont="1" applyFill="1" applyBorder="1" applyAlignment="1" applyProtection="1">
      <alignment horizontal="left" vertical="top" wrapText="1"/>
      <protection locked="0"/>
    </xf>
    <xf numFmtId="0" fontId="13" fillId="0" borderId="12" xfId="0" applyFont="1" applyBorder="1" applyAlignment="1">
      <alignment horizontal="left" vertical="top"/>
    </xf>
    <xf numFmtId="164" fontId="8" fillId="0" borderId="12" xfId="2" applyFont="1" applyFill="1" applyBorder="1" applyAlignment="1">
      <alignment horizontal="left" vertical="top" wrapText="1"/>
    </xf>
    <xf numFmtId="0" fontId="13" fillId="0" borderId="12" xfId="0" applyFont="1" applyBorder="1" applyAlignment="1">
      <alignment horizontal="center" vertical="top" wrapText="1"/>
    </xf>
    <xf numFmtId="164" fontId="7" fillId="7" borderId="12" xfId="2" applyFont="1" applyFill="1" applyBorder="1" applyAlignment="1">
      <alignment vertical="center" wrapText="1"/>
    </xf>
    <xf numFmtId="0" fontId="13" fillId="0" borderId="12" xfId="0" applyFont="1" applyFill="1" applyBorder="1" applyAlignment="1">
      <alignment horizontal="left" vertical="top" wrapText="1"/>
    </xf>
    <xf numFmtId="0" fontId="13" fillId="5" borderId="12" xfId="0" applyFont="1" applyFill="1" applyBorder="1" applyAlignment="1">
      <alignment horizontal="left" vertical="top" wrapText="1"/>
    </xf>
    <xf numFmtId="0" fontId="0" fillId="0" borderId="12" xfId="0" applyFill="1" applyBorder="1" applyAlignment="1">
      <alignment horizontal="left" vertical="top" wrapText="1"/>
    </xf>
    <xf numFmtId="0" fontId="0" fillId="0" borderId="12" xfId="0" applyFill="1" applyBorder="1" applyAlignment="1" applyProtection="1">
      <alignment vertical="top" wrapText="1"/>
      <protection locked="0"/>
    </xf>
    <xf numFmtId="0" fontId="8" fillId="0" borderId="12" xfId="0" applyFont="1" applyBorder="1" applyAlignment="1">
      <alignment vertical="top" wrapText="1"/>
    </xf>
    <xf numFmtId="164" fontId="8" fillId="0" borderId="6" xfId="2" applyFont="1" applyFill="1" applyBorder="1" applyAlignment="1">
      <alignment vertical="top" wrapText="1"/>
    </xf>
    <xf numFmtId="164" fontId="2" fillId="0" borderId="6" xfId="2" applyFont="1" applyFill="1" applyBorder="1" applyAlignment="1">
      <alignment horizontal="left" vertical="top" wrapText="1"/>
    </xf>
    <xf numFmtId="0" fontId="13" fillId="0" borderId="6" xfId="0" applyFont="1" applyBorder="1" applyAlignment="1" applyProtection="1">
      <alignment horizontal="center" vertical="top"/>
      <protection locked="0"/>
    </xf>
    <xf numFmtId="0" fontId="13" fillId="0" borderId="6" xfId="0" applyFont="1" applyBorder="1" applyAlignment="1">
      <alignment horizontal="center" vertical="top"/>
    </xf>
    <xf numFmtId="0" fontId="13" fillId="0" borderId="6" xfId="0" applyFont="1" applyBorder="1" applyAlignment="1">
      <alignment vertical="top" wrapText="1"/>
    </xf>
    <xf numFmtId="0" fontId="13" fillId="0" borderId="6" xfId="0" applyFont="1" applyBorder="1" applyAlignment="1" applyProtection="1">
      <alignment horizontal="left" vertical="top" wrapText="1"/>
      <protection locked="0"/>
    </xf>
    <xf numFmtId="164" fontId="8" fillId="0" borderId="6" xfId="2" applyFont="1" applyFill="1" applyBorder="1" applyAlignment="1">
      <alignment horizontal="left" vertical="top" wrapText="1"/>
    </xf>
    <xf numFmtId="0" fontId="13" fillId="0" borderId="6" xfId="0" applyFont="1" applyBorder="1" applyAlignment="1" applyProtection="1">
      <alignment vertical="top" wrapText="1"/>
      <protection locked="0"/>
    </xf>
    <xf numFmtId="0" fontId="25" fillId="0" borderId="6" xfId="0" applyFont="1" applyBorder="1" applyAlignment="1">
      <alignment horizontal="left" vertical="top" wrapText="1"/>
    </xf>
    <xf numFmtId="0" fontId="13" fillId="0" borderId="6" xfId="0" applyFont="1" applyBorder="1" applyAlignment="1">
      <alignment horizontal="center" vertical="top" wrapText="1"/>
    </xf>
    <xf numFmtId="0" fontId="13" fillId="0" borderId="6" xfId="0" applyFont="1" applyFill="1" applyBorder="1" applyAlignment="1">
      <alignment vertical="top" wrapText="1"/>
    </xf>
    <xf numFmtId="0" fontId="13" fillId="0" borderId="6" xfId="0" applyFont="1" applyFill="1" applyBorder="1" applyAlignment="1">
      <alignment horizontal="left" vertical="top" wrapText="1"/>
    </xf>
    <xf numFmtId="0" fontId="8" fillId="0" borderId="6" xfId="0" applyFont="1" applyBorder="1" applyAlignment="1">
      <alignment horizontal="left" vertical="top" wrapText="1"/>
    </xf>
    <xf numFmtId="0" fontId="8" fillId="0" borderId="6" xfId="0" applyFont="1" applyFill="1" applyBorder="1" applyAlignment="1">
      <alignment horizontal="left" vertical="top" wrapText="1"/>
    </xf>
    <xf numFmtId="0" fontId="8" fillId="0" borderId="6" xfId="0" applyFont="1" applyFill="1" applyBorder="1" applyAlignment="1" applyProtection="1">
      <alignment vertical="top" wrapText="1"/>
      <protection locked="0"/>
    </xf>
    <xf numFmtId="0" fontId="13" fillId="5" borderId="6" xfId="0" applyFont="1" applyFill="1" applyBorder="1" applyAlignment="1">
      <alignment vertical="top" wrapText="1"/>
    </xf>
    <xf numFmtId="0" fontId="35" fillId="0" borderId="20" xfId="0" applyFont="1" applyBorder="1" applyAlignment="1">
      <alignment vertical="center" wrapText="1"/>
    </xf>
    <xf numFmtId="0" fontId="0" fillId="0" borderId="18" xfId="0" applyBorder="1" applyAlignment="1" applyProtection="1">
      <alignment horizontal="center" wrapText="1"/>
      <protection locked="0"/>
    </xf>
    <xf numFmtId="0" fontId="35" fillId="0" borderId="17" xfId="0" applyFont="1" applyBorder="1" applyAlignment="1">
      <alignment vertical="center" wrapText="1"/>
    </xf>
    <xf numFmtId="0" fontId="0" fillId="0" borderId="20" xfId="0" applyBorder="1" applyAlignment="1" applyProtection="1">
      <alignment horizontal="center" wrapText="1"/>
      <protection locked="0"/>
    </xf>
    <xf numFmtId="0" fontId="30" fillId="15" borderId="24" xfId="0" applyFont="1" applyFill="1" applyBorder="1" applyAlignment="1">
      <alignment horizontal="center" vertical="center" wrapText="1"/>
    </xf>
    <xf numFmtId="1" fontId="23" fillId="5" borderId="21" xfId="0" applyNumberFormat="1" applyFont="1" applyFill="1" applyBorder="1" applyAlignment="1">
      <alignment horizontal="center" vertical="center" wrapText="1"/>
    </xf>
    <xf numFmtId="1" fontId="23" fillId="0" borderId="21" xfId="0" applyNumberFormat="1" applyFont="1" applyBorder="1" applyAlignment="1">
      <alignment horizontal="center" vertical="center" wrapText="1"/>
    </xf>
    <xf numFmtId="1" fontId="23" fillId="5" borderId="29" xfId="0" applyNumberFormat="1" applyFont="1" applyFill="1" applyBorder="1" applyAlignment="1">
      <alignment horizontal="center" vertical="center" wrapText="1"/>
    </xf>
    <xf numFmtId="0" fontId="38" fillId="0" borderId="0" xfId="0" applyFont="1" applyAlignment="1">
      <alignment horizontal="left" wrapText="1"/>
    </xf>
    <xf numFmtId="0" fontId="36" fillId="11" borderId="31" xfId="0" applyFont="1" applyFill="1" applyBorder="1" applyAlignment="1">
      <alignment vertical="center" wrapText="1"/>
    </xf>
    <xf numFmtId="0" fontId="36" fillId="11" borderId="32" xfId="0" applyFont="1" applyFill="1" applyBorder="1" applyAlignment="1">
      <alignment vertical="center" wrapText="1"/>
    </xf>
    <xf numFmtId="0" fontId="0" fillId="5" borderId="12" xfId="0" applyFill="1" applyBorder="1" applyAlignment="1">
      <alignment horizontal="left" vertical="top" wrapText="1"/>
    </xf>
    <xf numFmtId="0" fontId="0" fillId="5" borderId="12" xfId="0" applyFill="1" applyBorder="1" applyAlignment="1" applyProtection="1">
      <alignment vertical="top" wrapText="1"/>
      <protection locked="0"/>
    </xf>
    <xf numFmtId="164" fontId="7" fillId="7" borderId="10" xfId="2" applyFont="1" applyFill="1" applyBorder="1" applyAlignment="1">
      <alignment vertical="center" wrapText="1"/>
    </xf>
    <xf numFmtId="164" fontId="8" fillId="0" borderId="10" xfId="2" applyFont="1" applyFill="1" applyBorder="1" applyAlignment="1">
      <alignment vertical="top" wrapText="1"/>
    </xf>
    <xf numFmtId="0" fontId="0" fillId="0" borderId="10" xfId="0" applyBorder="1" applyAlignment="1">
      <alignment vertical="top" wrapText="1"/>
    </xf>
    <xf numFmtId="0" fontId="0" fillId="0" borderId="10" xfId="0" applyBorder="1" applyAlignment="1" applyProtection="1">
      <alignment horizontal="center" vertical="top"/>
      <protection locked="0"/>
    </xf>
    <xf numFmtId="0" fontId="0" fillId="0" borderId="10" xfId="0" applyBorder="1" applyAlignment="1">
      <alignment horizontal="center" vertical="top"/>
    </xf>
    <xf numFmtId="0" fontId="0" fillId="0" borderId="10" xfId="0" applyBorder="1" applyAlignment="1" applyProtection="1">
      <alignment vertical="top" wrapText="1"/>
      <protection locked="0"/>
    </xf>
    <xf numFmtId="0" fontId="0" fillId="0" borderId="10" xfId="0" applyBorder="1" applyAlignment="1">
      <alignment vertical="top"/>
    </xf>
    <xf numFmtId="0" fontId="0" fillId="0" borderId="10" xfId="0" applyBorder="1" applyAlignment="1">
      <alignment horizontal="center" vertical="center"/>
    </xf>
    <xf numFmtId="0" fontId="0" fillId="0" borderId="10" xfId="0" applyBorder="1" applyAlignment="1">
      <alignment horizontal="left" vertical="top"/>
    </xf>
    <xf numFmtId="164" fontId="8" fillId="0" borderId="8" xfId="2" applyFont="1" applyFill="1" applyBorder="1" applyAlignment="1">
      <alignment horizontal="left" vertical="top" wrapText="1"/>
    </xf>
    <xf numFmtId="0" fontId="0" fillId="0" borderId="10" xfId="0" applyBorder="1" applyAlignment="1">
      <alignment horizontal="left" vertical="top" wrapText="1"/>
    </xf>
    <xf numFmtId="0" fontId="0" fillId="0" borderId="10" xfId="0" applyBorder="1" applyAlignment="1">
      <alignment horizontal="center" vertical="center" wrapText="1"/>
    </xf>
    <xf numFmtId="164" fontId="8" fillId="3" borderId="8" xfId="2" applyFont="1" applyFill="1" applyBorder="1" applyAlignment="1">
      <alignment horizontal="left" vertical="top" wrapText="1"/>
    </xf>
    <xf numFmtId="0" fontId="0" fillId="0" borderId="6" xfId="0" applyBorder="1" applyAlignment="1">
      <alignment horizontal="left" vertical="top" wrapText="1"/>
    </xf>
    <xf numFmtId="0" fontId="0" fillId="0" borderId="6" xfId="0" applyBorder="1" applyAlignment="1">
      <alignment horizontal="center" vertical="center" wrapText="1"/>
    </xf>
    <xf numFmtId="164" fontId="8" fillId="0" borderId="10" xfId="2" applyFont="1" applyFill="1" applyBorder="1" applyAlignment="1">
      <alignment horizontal="left" vertical="top" wrapText="1"/>
    </xf>
    <xf numFmtId="164" fontId="2" fillId="0" borderId="10" xfId="2" applyFont="1" applyFill="1" applyBorder="1" applyAlignment="1">
      <alignment horizontal="left" vertical="top" wrapText="1"/>
    </xf>
    <xf numFmtId="164" fontId="2" fillId="0" borderId="10" xfId="2" applyFont="1" applyFill="1" applyBorder="1" applyAlignment="1" applyProtection="1">
      <alignment horizontal="left" wrapText="1"/>
      <protection locked="0"/>
    </xf>
    <xf numFmtId="164" fontId="8" fillId="4" borderId="8" xfId="2" applyFont="1" applyFill="1" applyBorder="1" applyAlignment="1">
      <alignment vertical="center" wrapText="1"/>
    </xf>
    <xf numFmtId="164" fontId="8" fillId="0" borderId="10" xfId="2" applyFont="1" applyFill="1" applyBorder="1" applyAlignment="1">
      <alignment vertical="center" wrapText="1"/>
    </xf>
    <xf numFmtId="0" fontId="0" fillId="0" borderId="10" xfId="0" applyBorder="1" applyAlignment="1">
      <alignment horizontal="center"/>
    </xf>
    <xf numFmtId="0" fontId="12" fillId="0" borderId="10" xfId="0" applyFont="1" applyFill="1" applyBorder="1" applyAlignment="1">
      <alignment vertical="top" wrapText="1"/>
    </xf>
    <xf numFmtId="0" fontId="12" fillId="0" borderId="10" xfId="0" applyFont="1" applyFill="1" applyBorder="1" applyAlignment="1" applyProtection="1">
      <alignment vertical="top" wrapText="1"/>
      <protection locked="0"/>
    </xf>
    <xf numFmtId="0" fontId="12" fillId="0" borderId="10" xfId="0" applyFont="1" applyBorder="1" applyAlignment="1">
      <alignment horizontal="left" vertical="top" wrapText="1"/>
    </xf>
    <xf numFmtId="0" fontId="0" fillId="0" borderId="10" xfId="0" applyBorder="1" applyProtection="1">
      <protection locked="0"/>
    </xf>
    <xf numFmtId="164" fontId="7" fillId="7" borderId="6" xfId="2" applyFont="1" applyFill="1" applyBorder="1" applyAlignment="1">
      <alignment vertical="center" wrapText="1"/>
    </xf>
    <xf numFmtId="0" fontId="0" fillId="0" borderId="6" xfId="0" applyFill="1" applyBorder="1" applyAlignment="1">
      <alignment horizontal="left" vertical="top" wrapText="1"/>
    </xf>
    <xf numFmtId="0" fontId="12" fillId="0" borderId="6" xfId="0" applyFont="1" applyFill="1" applyBorder="1" applyAlignment="1">
      <alignment horizontal="left" vertical="top" wrapText="1"/>
    </xf>
    <xf numFmtId="0" fontId="12" fillId="0" borderId="6" xfId="0" applyFont="1" applyFill="1" applyBorder="1" applyAlignment="1" applyProtection="1">
      <alignment vertical="top" wrapText="1"/>
      <protection locked="0"/>
    </xf>
    <xf numFmtId="0" fontId="0" fillId="0" borderId="10" xfId="0" applyBorder="1" applyAlignment="1" applyProtection="1">
      <alignment wrapText="1"/>
      <protection locked="0"/>
    </xf>
    <xf numFmtId="0" fontId="0" fillId="0" borderId="10" xfId="0" applyFill="1" applyBorder="1" applyAlignment="1">
      <alignment horizontal="left" vertical="top" wrapText="1"/>
    </xf>
    <xf numFmtId="0" fontId="0" fillId="0" borderId="10" xfId="0" applyFill="1" applyBorder="1" applyAlignment="1" applyProtection="1">
      <alignment vertical="top" wrapText="1"/>
      <protection locked="0"/>
    </xf>
    <xf numFmtId="0" fontId="0" fillId="0" borderId="6" xfId="0" applyFill="1" applyBorder="1" applyAlignment="1" applyProtection="1">
      <alignment vertical="top" wrapText="1"/>
      <protection locked="0"/>
    </xf>
    <xf numFmtId="0" fontId="0" fillId="0" borderId="10" xfId="0" applyBorder="1" applyAlignment="1">
      <alignment wrapText="1"/>
    </xf>
    <xf numFmtId="0" fontId="15" fillId="0" borderId="0" xfId="0" applyFont="1" applyAlignment="1">
      <alignment vertical="top"/>
    </xf>
    <xf numFmtId="0" fontId="0" fillId="0" borderId="0" xfId="0" applyAlignment="1">
      <alignment vertical="top"/>
    </xf>
    <xf numFmtId="0" fontId="15" fillId="5" borderId="0" xfId="0" applyFont="1" applyFill="1" applyBorder="1" applyAlignment="1">
      <alignment vertical="top"/>
    </xf>
    <xf numFmtId="164" fontId="6" fillId="0" borderId="3" xfId="2" applyFont="1" applyFill="1" applyBorder="1" applyAlignment="1">
      <alignment vertical="top" wrapText="1"/>
    </xf>
    <xf numFmtId="164" fontId="7" fillId="9" borderId="3" xfId="2" applyFont="1" applyFill="1" applyBorder="1" applyAlignment="1">
      <alignment vertical="top"/>
    </xf>
    <xf numFmtId="164" fontId="7" fillId="9" borderId="3" xfId="2" applyFont="1" applyFill="1" applyBorder="1" applyAlignment="1">
      <alignment vertical="top" wrapText="1"/>
    </xf>
    <xf numFmtId="0" fontId="13" fillId="0" borderId="3" xfId="0" applyFont="1" applyBorder="1" applyAlignment="1">
      <alignment vertical="top"/>
    </xf>
    <xf numFmtId="164" fontId="8" fillId="3" borderId="3" xfId="2" applyFont="1" applyFill="1" applyBorder="1" applyAlignment="1">
      <alignment vertical="top" wrapText="1"/>
    </xf>
    <xf numFmtId="0" fontId="13" fillId="0" borderId="3" xfId="0" applyFont="1" applyBorder="1" applyAlignment="1" applyProtection="1">
      <alignment vertical="top"/>
      <protection locked="0"/>
    </xf>
    <xf numFmtId="164" fontId="15" fillId="0" borderId="0" xfId="0" applyNumberFormat="1" applyFont="1" applyAlignment="1">
      <alignment vertical="top"/>
    </xf>
    <xf numFmtId="164" fontId="2" fillId="0" borderId="3" xfId="2" applyFont="1" applyFill="1" applyBorder="1" applyAlignment="1">
      <alignment horizontal="center" vertical="top" wrapText="1"/>
    </xf>
    <xf numFmtId="164" fontId="8" fillId="5" borderId="3" xfId="2" applyFont="1" applyFill="1" applyBorder="1" applyAlignment="1">
      <alignment vertical="top" wrapText="1"/>
    </xf>
    <xf numFmtId="164" fontId="8" fillId="4" borderId="3" xfId="2" applyFont="1" applyFill="1" applyBorder="1" applyAlignment="1">
      <alignment vertical="top" wrapText="1"/>
    </xf>
    <xf numFmtId="164" fontId="13" fillId="0" borderId="3" xfId="2" applyFont="1" applyFill="1" applyBorder="1" applyAlignment="1">
      <alignment vertical="top" wrapText="1"/>
    </xf>
    <xf numFmtId="0" fontId="8" fillId="0" borderId="3" xfId="0" applyFont="1" applyBorder="1" applyAlignment="1">
      <alignment horizontal="center" vertical="top" wrapText="1"/>
    </xf>
    <xf numFmtId="0" fontId="8" fillId="0" borderId="3" xfId="0" applyFont="1" applyBorder="1" applyAlignment="1">
      <alignment horizontal="center" vertical="top"/>
    </xf>
    <xf numFmtId="0" fontId="0" fillId="0" borderId="0" xfId="0" applyAlignment="1">
      <alignment horizontal="center" vertical="top"/>
    </xf>
    <xf numFmtId="0" fontId="20" fillId="0" borderId="9" xfId="0" applyFont="1" applyBorder="1" applyAlignment="1">
      <alignment horizontal="center" vertical="top" wrapText="1"/>
    </xf>
    <xf numFmtId="165" fontId="21" fillId="6" borderId="3" xfId="0" applyNumberFormat="1" applyFont="1" applyFill="1" applyBorder="1" applyAlignment="1">
      <alignment horizontal="center" vertical="top" wrapText="1"/>
    </xf>
    <xf numFmtId="0" fontId="31" fillId="8" borderId="3" xfId="0" applyFont="1" applyFill="1" applyBorder="1" applyAlignment="1">
      <alignment horizontal="center" vertical="top" wrapText="1"/>
    </xf>
    <xf numFmtId="165" fontId="32" fillId="0" borderId="3" xfId="0" applyNumberFormat="1" applyFont="1" applyBorder="1" applyAlignment="1">
      <alignment horizontal="center" vertical="top"/>
    </xf>
    <xf numFmtId="0" fontId="15" fillId="0" borderId="0" xfId="0" applyFont="1" applyAlignment="1">
      <alignment vertical="top" wrapText="1"/>
    </xf>
    <xf numFmtId="0" fontId="15" fillId="0" borderId="0" xfId="0" applyFont="1" applyAlignment="1">
      <alignment horizontal="center" vertical="top"/>
    </xf>
    <xf numFmtId="165" fontId="15" fillId="0" borderId="0" xfId="0" applyNumberFormat="1" applyFont="1" applyAlignment="1">
      <alignment horizontal="center" vertical="top"/>
    </xf>
    <xf numFmtId="164" fontId="15" fillId="0" borderId="0" xfId="0" applyNumberFormat="1" applyFont="1" applyAlignment="1">
      <alignment vertical="top" wrapText="1"/>
    </xf>
    <xf numFmtId="0" fontId="15" fillId="5" borderId="0" xfId="0" applyFont="1" applyFill="1" applyAlignment="1">
      <alignment vertical="top" wrapText="1"/>
    </xf>
    <xf numFmtId="0" fontId="15" fillId="5" borderId="0" xfId="0" applyFont="1" applyFill="1" applyAlignment="1">
      <alignment vertical="top"/>
    </xf>
    <xf numFmtId="0" fontId="0" fillId="0" borderId="0" xfId="0" applyAlignment="1">
      <alignment vertical="top" wrapText="1"/>
    </xf>
    <xf numFmtId="164" fontId="7" fillId="9" borderId="15" xfId="2" applyFont="1" applyFill="1" applyBorder="1" applyAlignment="1">
      <alignment vertical="top" wrapText="1"/>
    </xf>
    <xf numFmtId="164" fontId="9" fillId="0" borderId="12" xfId="2" applyFont="1" applyFill="1" applyBorder="1" applyAlignment="1">
      <alignment horizontal="center" vertical="top" wrapText="1"/>
    </xf>
    <xf numFmtId="164" fontId="9" fillId="0" borderId="12" xfId="2" applyFont="1" applyFill="1" applyBorder="1" applyAlignment="1" applyProtection="1">
      <alignment horizontal="center" vertical="top" wrapText="1"/>
      <protection locked="0"/>
    </xf>
    <xf numFmtId="164" fontId="10" fillId="10" borderId="19" xfId="2" applyFont="1" applyFill="1" applyBorder="1" applyAlignment="1" applyProtection="1">
      <alignment horizontal="center" vertical="top" wrapText="1"/>
      <protection locked="0"/>
    </xf>
    <xf numFmtId="164" fontId="7" fillId="9" borderId="9" xfId="2" applyFont="1" applyFill="1" applyBorder="1" applyAlignment="1">
      <alignment vertical="top" wrapText="1"/>
    </xf>
    <xf numFmtId="0" fontId="13" fillId="0" borderId="12" xfId="0" applyFont="1" applyBorder="1" applyAlignment="1">
      <alignment vertical="top"/>
    </xf>
    <xf numFmtId="0" fontId="13" fillId="0" borderId="12" xfId="0" applyFont="1" applyBorder="1" applyAlignment="1" applyProtection="1">
      <alignment vertical="top"/>
      <protection locked="0"/>
    </xf>
    <xf numFmtId="0" fontId="8" fillId="0" borderId="12" xfId="0" applyFont="1" applyBorder="1" applyAlignment="1">
      <alignment horizontal="left" vertical="top"/>
    </xf>
    <xf numFmtId="0" fontId="8" fillId="0" borderId="12" xfId="0" applyFont="1" applyBorder="1" applyAlignment="1">
      <alignment horizontal="center" vertical="top"/>
    </xf>
    <xf numFmtId="164" fontId="7" fillId="9" borderId="9" xfId="2" applyFont="1" applyFill="1" applyBorder="1" applyAlignment="1">
      <alignment vertical="top"/>
    </xf>
    <xf numFmtId="164" fontId="2" fillId="0" borderId="6" xfId="2" applyFont="1" applyFill="1" applyBorder="1" applyAlignment="1" applyProtection="1">
      <alignment horizontal="left" vertical="top" wrapText="1"/>
      <protection locked="0"/>
    </xf>
    <xf numFmtId="0" fontId="13" fillId="0" borderId="6" xfId="0" applyFont="1" applyBorder="1" applyAlignment="1">
      <alignment vertical="top"/>
    </xf>
    <xf numFmtId="164" fontId="8" fillId="3" borderId="12" xfId="2" applyFont="1" applyFill="1" applyBorder="1" applyAlignment="1">
      <alignment vertical="top" wrapText="1"/>
    </xf>
    <xf numFmtId="0" fontId="13" fillId="0" borderId="12" xfId="0" applyFont="1" applyBorder="1" applyAlignment="1" applyProtection="1">
      <alignment vertical="top" wrapText="1"/>
      <protection locked="0"/>
    </xf>
    <xf numFmtId="164" fontId="8" fillId="4" borderId="12" xfId="2" applyFont="1" applyFill="1" applyBorder="1" applyAlignment="1">
      <alignment horizontal="left" vertical="top" wrapText="1"/>
    </xf>
    <xf numFmtId="164" fontId="8" fillId="3" borderId="6" xfId="2" applyFont="1" applyFill="1" applyBorder="1" applyAlignment="1">
      <alignment horizontal="left" vertical="top" wrapText="1"/>
    </xf>
    <xf numFmtId="164" fontId="2" fillId="0" borderId="12" xfId="2" applyFont="1" applyFill="1" applyBorder="1" applyAlignment="1">
      <alignment horizontal="center" vertical="top" wrapText="1"/>
    </xf>
    <xf numFmtId="0" fontId="13" fillId="0" borderId="6" xfId="0" applyFont="1" applyBorder="1" applyAlignment="1" applyProtection="1">
      <alignment vertical="top"/>
      <protection locked="0"/>
    </xf>
    <xf numFmtId="0" fontId="13" fillId="0" borderId="12" xfId="0" applyFont="1" applyFill="1" applyBorder="1" applyAlignment="1">
      <alignment vertical="top" wrapText="1"/>
    </xf>
    <xf numFmtId="164" fontId="8" fillId="5" borderId="12" xfId="2" applyFont="1" applyFill="1" applyBorder="1" applyAlignment="1">
      <alignment vertical="top" wrapText="1"/>
    </xf>
    <xf numFmtId="164" fontId="8" fillId="4" borderId="6" xfId="2" applyFont="1" applyFill="1" applyBorder="1" applyAlignment="1">
      <alignment vertical="top" wrapText="1"/>
    </xf>
    <xf numFmtId="164" fontId="8" fillId="4" borderId="6" xfId="2" applyFont="1" applyFill="1" applyBorder="1" applyAlignment="1">
      <alignment horizontal="left" vertical="top" wrapText="1"/>
    </xf>
    <xf numFmtId="0" fontId="8" fillId="0" borderId="12" xfId="0" applyFont="1" applyBorder="1" applyAlignment="1">
      <alignment horizontal="center" vertical="top" wrapText="1"/>
    </xf>
    <xf numFmtId="0" fontId="8" fillId="0" borderId="6" xfId="0" applyFont="1" applyBorder="1" applyAlignment="1">
      <alignment horizontal="center" vertical="top"/>
    </xf>
    <xf numFmtId="164" fontId="25" fillId="2" borderId="19" xfId="2" applyFont="1" applyFill="1" applyBorder="1" applyAlignment="1" applyProtection="1">
      <alignment horizontal="center" vertical="top" wrapText="1"/>
      <protection locked="0"/>
    </xf>
    <xf numFmtId="164" fontId="25" fillId="2" borderId="19" xfId="2" applyFont="1" applyFill="1" applyBorder="1" applyAlignment="1">
      <alignment horizontal="center" vertical="top" wrapText="1"/>
    </xf>
    <xf numFmtId="164" fontId="10" fillId="10" borderId="23" xfId="2" applyFont="1" applyFill="1" applyBorder="1" applyAlignment="1" applyProtection="1">
      <alignment horizontal="center" vertical="top" wrapText="1"/>
      <protection locked="0"/>
    </xf>
    <xf numFmtId="164" fontId="40" fillId="0" borderId="0" xfId="2" applyFont="1" applyFill="1" applyBorder="1" applyAlignment="1">
      <alignment vertical="top" wrapText="1"/>
    </xf>
    <xf numFmtId="0" fontId="0" fillId="0" borderId="0" xfId="0" applyFill="1" applyBorder="1"/>
    <xf numFmtId="0" fontId="34" fillId="0" borderId="0" xfId="0" applyFont="1" applyAlignment="1">
      <alignment horizontal="center" vertical="center"/>
    </xf>
    <xf numFmtId="0" fontId="34" fillId="0" borderId="0" xfId="0" applyFont="1" applyFill="1" applyBorder="1" applyAlignment="1">
      <alignment horizontal="center" vertical="center"/>
    </xf>
    <xf numFmtId="9" fontId="40" fillId="0" borderId="30" xfId="7" applyFont="1" applyFill="1" applyBorder="1" applyAlignment="1">
      <alignment horizontal="center" vertical="center" wrapText="1"/>
    </xf>
    <xf numFmtId="9" fontId="40" fillId="0" borderId="20" xfId="7" applyFont="1" applyFill="1" applyBorder="1" applyAlignment="1">
      <alignment horizontal="center" vertical="center" wrapText="1"/>
    </xf>
    <xf numFmtId="9" fontId="40" fillId="0" borderId="31" xfId="7" applyFont="1" applyFill="1" applyBorder="1" applyAlignment="1">
      <alignment horizontal="center" vertical="center" wrapText="1"/>
    </xf>
    <xf numFmtId="9" fontId="40" fillId="0" borderId="32" xfId="7" applyFont="1" applyFill="1" applyBorder="1" applyAlignment="1">
      <alignment horizontal="center" vertical="center" wrapText="1"/>
    </xf>
    <xf numFmtId="164" fontId="7" fillId="9" borderId="9" xfId="2" applyFont="1" applyFill="1" applyBorder="1" applyAlignment="1">
      <alignment horizontal="center" vertical="center"/>
    </xf>
    <xf numFmtId="164" fontId="7" fillId="9" borderId="9" xfId="2" applyFont="1" applyFill="1" applyBorder="1" applyAlignment="1">
      <alignment horizontal="center" vertical="center" wrapText="1"/>
    </xf>
    <xf numFmtId="0" fontId="36" fillId="11" borderId="0" xfId="0" applyFont="1" applyFill="1" applyBorder="1" applyAlignment="1">
      <alignment vertical="center" wrapText="1"/>
    </xf>
    <xf numFmtId="2" fontId="37" fillId="11" borderId="0" xfId="0" applyNumberFormat="1" applyFont="1" applyFill="1" applyBorder="1" applyAlignment="1">
      <alignment horizontal="center" vertical="center" wrapText="1"/>
    </xf>
    <xf numFmtId="164" fontId="40" fillId="2" borderId="17" xfId="2" applyFont="1" applyFill="1" applyBorder="1" applyAlignment="1">
      <alignment horizontal="left" vertical="center" wrapText="1"/>
    </xf>
    <xf numFmtId="164" fontId="40" fillId="2" borderId="18" xfId="2" applyFont="1" applyFill="1" applyBorder="1" applyAlignment="1">
      <alignment horizontal="left" vertical="center" wrapText="1"/>
    </xf>
    <xf numFmtId="164" fontId="29" fillId="10" borderId="33" xfId="2" applyFont="1" applyFill="1" applyBorder="1" applyAlignment="1">
      <alignment horizontal="center" vertical="top" wrapText="1"/>
    </xf>
    <xf numFmtId="164" fontId="29" fillId="10" borderId="34" xfId="2" applyFont="1" applyFill="1" applyBorder="1" applyAlignment="1">
      <alignment horizontal="center" vertical="top" wrapText="1"/>
    </xf>
    <xf numFmtId="164" fontId="29" fillId="10" borderId="35" xfId="2" applyFont="1" applyFill="1" applyBorder="1" applyAlignment="1">
      <alignment horizontal="center" vertical="top" wrapText="1"/>
    </xf>
    <xf numFmtId="0" fontId="35" fillId="0" borderId="30" xfId="0" applyFont="1" applyBorder="1" applyAlignment="1">
      <alignment horizontal="left" vertical="center" wrapText="1"/>
    </xf>
    <xf numFmtId="0" fontId="35" fillId="0" borderId="32" xfId="0" applyFont="1" applyBorder="1" applyAlignment="1">
      <alignment horizontal="left" vertical="center" wrapText="1"/>
    </xf>
    <xf numFmtId="0" fontId="0" fillId="0" borderId="17" xfId="0" applyBorder="1" applyAlignment="1" applyProtection="1">
      <alignment horizontal="center" wrapText="1"/>
      <protection locked="0"/>
    </xf>
    <xf numFmtId="0" fontId="0" fillId="0" borderId="18" xfId="0" applyBorder="1" applyAlignment="1" applyProtection="1">
      <alignment horizontal="center" wrapText="1"/>
      <protection locked="0"/>
    </xf>
    <xf numFmtId="0" fontId="0" fillId="0" borderId="19" xfId="0" applyBorder="1" applyAlignment="1" applyProtection="1">
      <alignment horizontal="center" wrapText="1"/>
      <protection locked="0"/>
    </xf>
    <xf numFmtId="0" fontId="19" fillId="13" borderId="17" xfId="0" applyFont="1" applyFill="1" applyBorder="1" applyAlignment="1">
      <alignment horizontal="center" vertical="center" wrapText="1"/>
    </xf>
    <xf numFmtId="0" fontId="19" fillId="13" borderId="18" xfId="0" applyFont="1" applyFill="1" applyBorder="1" applyAlignment="1">
      <alignment horizontal="center" vertical="center" wrapText="1"/>
    </xf>
    <xf numFmtId="0" fontId="19" fillId="13" borderId="19" xfId="0" applyFont="1" applyFill="1" applyBorder="1" applyAlignment="1">
      <alignment horizontal="center" vertical="center" wrapText="1"/>
    </xf>
    <xf numFmtId="0" fontId="41" fillId="12" borderId="15" xfId="0" applyFont="1" applyFill="1" applyBorder="1" applyAlignment="1">
      <alignment horizontal="center" wrapText="1"/>
    </xf>
    <xf numFmtId="0" fontId="41" fillId="12" borderId="16" xfId="0" applyFont="1" applyFill="1" applyBorder="1" applyAlignment="1">
      <alignment horizontal="center" wrapText="1"/>
    </xf>
    <xf numFmtId="0" fontId="41" fillId="12" borderId="14" xfId="0" applyFont="1" applyFill="1" applyBorder="1" applyAlignment="1">
      <alignment horizontal="center" wrapText="1"/>
    </xf>
    <xf numFmtId="2" fontId="37" fillId="14" borderId="22" xfId="0" applyNumberFormat="1" applyFont="1" applyFill="1" applyBorder="1" applyAlignment="1">
      <alignment horizontal="center" vertical="center" wrapText="1"/>
    </xf>
    <xf numFmtId="2" fontId="37" fillId="14" borderId="23" xfId="0" applyNumberFormat="1" applyFont="1" applyFill="1" applyBorder="1" applyAlignment="1">
      <alignment horizontal="center" vertical="center" wrapText="1"/>
    </xf>
    <xf numFmtId="2" fontId="37" fillId="14" borderId="25" xfId="0" applyNumberFormat="1" applyFont="1" applyFill="1" applyBorder="1" applyAlignment="1">
      <alignment horizontal="center" vertical="center" wrapText="1"/>
    </xf>
    <xf numFmtId="2" fontId="37" fillId="14" borderId="26" xfId="0" applyNumberFormat="1" applyFont="1" applyFill="1" applyBorder="1" applyAlignment="1">
      <alignment horizontal="center" vertical="center" wrapText="1"/>
    </xf>
    <xf numFmtId="2" fontId="37" fillId="14" borderId="27" xfId="0" applyNumberFormat="1" applyFont="1" applyFill="1" applyBorder="1" applyAlignment="1">
      <alignment horizontal="center" vertical="center" wrapText="1"/>
    </xf>
    <xf numFmtId="2" fontId="37" fillId="14" borderId="28" xfId="0" applyNumberFormat="1" applyFont="1" applyFill="1" applyBorder="1" applyAlignment="1">
      <alignment horizontal="center" vertical="center" wrapText="1"/>
    </xf>
    <xf numFmtId="0" fontId="39" fillId="0" borderId="17" xfId="0" applyFont="1" applyBorder="1" applyAlignment="1">
      <alignment horizontal="right" wrapText="1"/>
    </xf>
    <xf numFmtId="0" fontId="39" fillId="0" borderId="18" xfId="0" applyFont="1" applyBorder="1" applyAlignment="1">
      <alignment horizontal="right" wrapText="1"/>
    </xf>
    <xf numFmtId="0" fontId="39" fillId="0" borderId="19" xfId="0" applyFont="1" applyBorder="1" applyAlignment="1">
      <alignment horizontal="right" wrapText="1"/>
    </xf>
    <xf numFmtId="0" fontId="41" fillId="12" borderId="36" xfId="0" applyFont="1" applyFill="1" applyBorder="1" applyAlignment="1">
      <alignment horizontal="center" wrapText="1"/>
    </xf>
    <xf numFmtId="0" fontId="41" fillId="12" borderId="0" xfId="0" applyFont="1" applyFill="1" applyBorder="1" applyAlignment="1">
      <alignment horizontal="center" wrapText="1"/>
    </xf>
    <xf numFmtId="0" fontId="0" fillId="11" borderId="25" xfId="0" applyFill="1" applyBorder="1" applyAlignment="1">
      <alignment horizontal="center"/>
    </xf>
    <xf numFmtId="0" fontId="0" fillId="11" borderId="0" xfId="0" applyFill="1" applyBorder="1" applyAlignment="1">
      <alignment horizontal="center"/>
    </xf>
    <xf numFmtId="0" fontId="18" fillId="8" borderId="3" xfId="0" applyFont="1" applyFill="1" applyBorder="1" applyAlignment="1">
      <alignment horizontal="center" vertical="top" wrapText="1"/>
    </xf>
    <xf numFmtId="0" fontId="23" fillId="0" borderId="13" xfId="0" applyFont="1" applyBorder="1" applyAlignment="1">
      <alignment horizontal="center" vertical="top" wrapText="1"/>
    </xf>
    <xf numFmtId="0" fontId="23" fillId="0" borderId="7" xfId="0" applyFont="1" applyBorder="1" applyAlignment="1">
      <alignment horizontal="center" vertical="top" wrapText="1"/>
    </xf>
    <xf numFmtId="164" fontId="40" fillId="2" borderId="33" xfId="2" applyFont="1" applyFill="1" applyBorder="1" applyAlignment="1">
      <alignment horizontal="center" vertical="top" wrapText="1"/>
    </xf>
    <xf numFmtId="164" fontId="40" fillId="2" borderId="34" xfId="2" applyFont="1" applyFill="1" applyBorder="1" applyAlignment="1">
      <alignment horizontal="center" vertical="top" wrapText="1"/>
    </xf>
    <xf numFmtId="164" fontId="40" fillId="2" borderId="35" xfId="2" applyFont="1" applyFill="1" applyBorder="1" applyAlignment="1">
      <alignment horizontal="center" vertical="top" wrapText="1"/>
    </xf>
    <xf numFmtId="164" fontId="5" fillId="0" borderId="3" xfId="2" applyFont="1" applyFill="1" applyBorder="1" applyAlignment="1">
      <alignment horizontal="center" vertical="top" wrapText="1"/>
    </xf>
    <xf numFmtId="164" fontId="33" fillId="16" borderId="15" xfId="2" applyFont="1" applyFill="1" applyBorder="1" applyAlignment="1">
      <alignment horizontal="center" vertical="top" wrapText="1"/>
    </xf>
    <xf numFmtId="164" fontId="33" fillId="16" borderId="16" xfId="2" applyFont="1" applyFill="1" applyBorder="1" applyAlignment="1">
      <alignment horizontal="center" vertical="top" wrapText="1"/>
    </xf>
    <xf numFmtId="164" fontId="33" fillId="16" borderId="14" xfId="2" applyFont="1" applyFill="1" applyBorder="1" applyAlignment="1">
      <alignment horizontal="center" vertical="top" wrapText="1"/>
    </xf>
    <xf numFmtId="0" fontId="20" fillId="0" borderId="3" xfId="0" applyFont="1" applyFill="1" applyBorder="1" applyAlignment="1">
      <alignment horizontal="center" vertical="top" wrapText="1"/>
    </xf>
    <xf numFmtId="0" fontId="39" fillId="16" borderId="3" xfId="0" applyFont="1" applyFill="1" applyBorder="1" applyAlignment="1">
      <alignment horizontal="right" vertical="top" wrapText="1"/>
    </xf>
    <xf numFmtId="0" fontId="35" fillId="0" borderId="3" xfId="0" applyFont="1" applyBorder="1" applyAlignment="1">
      <alignment horizontal="left" vertical="top" wrapText="1"/>
    </xf>
    <xf numFmtId="0" fontId="0" fillId="0" borderId="3" xfId="0" applyBorder="1" applyAlignment="1" applyProtection="1">
      <alignment horizontal="center" vertical="top" wrapText="1"/>
      <protection locked="0"/>
    </xf>
    <xf numFmtId="0" fontId="35" fillId="0" borderId="9" xfId="0" applyFont="1" applyBorder="1" applyAlignment="1">
      <alignment horizontal="left" vertical="top" wrapText="1"/>
    </xf>
    <xf numFmtId="0" fontId="35" fillId="0" borderId="7" xfId="0" applyFont="1" applyBorder="1" applyAlignment="1">
      <alignment horizontal="left" vertical="top" wrapText="1"/>
    </xf>
    <xf numFmtId="0" fontId="0" fillId="0" borderId="15" xfId="0" applyBorder="1" applyAlignment="1" applyProtection="1">
      <alignment horizontal="center" vertical="top" wrapText="1"/>
      <protection locked="0"/>
    </xf>
    <xf numFmtId="0" fontId="0" fillId="0" borderId="16" xfId="0" applyBorder="1" applyAlignment="1" applyProtection="1">
      <alignment horizontal="center" vertical="top" wrapText="1"/>
      <protection locked="0"/>
    </xf>
    <xf numFmtId="0" fontId="0" fillId="0" borderId="14" xfId="0" applyBorder="1" applyAlignment="1" applyProtection="1">
      <alignment horizontal="center" vertical="top" wrapText="1"/>
      <protection locked="0"/>
    </xf>
  </cellXfs>
  <cellStyles count="8">
    <cellStyle name="Excel Built-in Normal" xfId="2"/>
    <cellStyle name="Heading" xfId="3"/>
    <cellStyle name="Heading1" xfId="4"/>
    <cellStyle name="Normal" xfId="0" builtinId="0"/>
    <cellStyle name="Normal 2" xfId="1"/>
    <cellStyle name="Percent" xfId="7" builtinId="5"/>
    <cellStyle name="Result" xfId="5"/>
    <cellStyle name="Result2" xfId="6"/>
  </cellStyles>
  <dxfs count="1">
    <dxf>
      <fill>
        <patternFill patternType="solid">
          <fgColor rgb="FF0070C0"/>
          <bgColor rgb="FF2F75B5"/>
        </patternFill>
      </fill>
    </dxf>
  </dxfs>
  <tableStyles count="0" defaultTableStyle="TableStyleMedium2" defaultPivotStyle="PivotStyleLight16"/>
  <colors>
    <mruColors>
      <color rgb="FFFFFF99"/>
      <color rgb="FFFFFF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view="pageBreakPreview" topLeftCell="A16" zoomScaleNormal="100" zoomScaleSheetLayoutView="100" workbookViewId="0">
      <selection activeCell="F3" sqref="F3"/>
    </sheetView>
  </sheetViews>
  <sheetFormatPr defaultRowHeight="15.75" x14ac:dyDescent="0.25"/>
  <cols>
    <col min="1" max="1" width="26.28515625" style="1" customWidth="1"/>
    <col min="2" max="2" width="31.42578125" style="106" customWidth="1"/>
    <col min="3" max="3" width="28.5703125" style="106" customWidth="1"/>
    <col min="4" max="4" width="26" style="106" customWidth="1"/>
    <col min="5" max="5" width="9.140625" style="202" customWidth="1"/>
  </cols>
  <sheetData>
    <row r="1" spans="1:4" ht="32.25" thickBot="1" x14ac:dyDescent="0.3">
      <c r="A1" s="222" t="s">
        <v>943</v>
      </c>
      <c r="B1" s="223"/>
      <c r="C1" s="223"/>
      <c r="D1" s="224"/>
    </row>
    <row r="2" spans="1:4" ht="16.5" thickBot="1" x14ac:dyDescent="0.3">
      <c r="A2" s="234" t="s">
        <v>941</v>
      </c>
      <c r="B2" s="235"/>
      <c r="C2" s="235"/>
      <c r="D2" s="236"/>
    </row>
    <row r="3" spans="1:4" ht="29.25" customHeight="1" thickBot="1" x14ac:dyDescent="0.3">
      <c r="A3" s="98" t="s">
        <v>929</v>
      </c>
      <c r="B3" s="219"/>
      <c r="C3" s="220"/>
      <c r="D3" s="221"/>
    </row>
    <row r="4" spans="1:4" ht="29.25" customHeight="1" thickBot="1" x14ac:dyDescent="0.3">
      <c r="A4" s="98" t="s">
        <v>930</v>
      </c>
      <c r="B4" s="99"/>
      <c r="C4" s="100" t="s">
        <v>931</v>
      </c>
      <c r="D4" s="101"/>
    </row>
    <row r="5" spans="1:4" ht="29.25" customHeight="1" thickBot="1" x14ac:dyDescent="0.3">
      <c r="A5" s="217" t="s">
        <v>932</v>
      </c>
      <c r="B5" s="219"/>
      <c r="C5" s="220"/>
      <c r="D5" s="221"/>
    </row>
    <row r="6" spans="1:4" ht="29.25" customHeight="1" thickBot="1" x14ac:dyDescent="0.3">
      <c r="A6" s="218"/>
      <c r="B6" s="219"/>
      <c r="C6" s="220"/>
      <c r="D6" s="221"/>
    </row>
    <row r="7" spans="1:4" ht="34.5" customHeight="1" thickBot="1" x14ac:dyDescent="0.45">
      <c r="A7" s="225" t="s">
        <v>942</v>
      </c>
      <c r="B7" s="226"/>
      <c r="C7" s="226"/>
      <c r="D7" s="227"/>
    </row>
    <row r="8" spans="1:4" ht="36.75" customHeight="1" x14ac:dyDescent="0.25">
      <c r="A8" s="107"/>
      <c r="B8" s="228">
        <f>('UPHC-NQAS'!C361)</f>
        <v>0</v>
      </c>
      <c r="C8" s="229"/>
      <c r="D8" s="107"/>
    </row>
    <row r="9" spans="1:4" ht="37.5" customHeight="1" x14ac:dyDescent="0.25">
      <c r="A9" s="107"/>
      <c r="B9" s="230"/>
      <c r="C9" s="231"/>
      <c r="D9" s="107"/>
    </row>
    <row r="10" spans="1:4" ht="32.25" customHeight="1" x14ac:dyDescent="0.25">
      <c r="A10" s="107"/>
      <c r="B10" s="230"/>
      <c r="C10" s="231"/>
      <c r="D10" s="107"/>
    </row>
    <row r="11" spans="1:4" ht="34.5" customHeight="1" x14ac:dyDescent="0.25">
      <c r="A11" s="107"/>
      <c r="B11" s="230"/>
      <c r="C11" s="231"/>
      <c r="D11" s="107"/>
    </row>
    <row r="12" spans="1:4" ht="36.75" customHeight="1" thickBot="1" x14ac:dyDescent="0.3">
      <c r="A12" s="108"/>
      <c r="B12" s="232"/>
      <c r="C12" s="233"/>
      <c r="D12" s="108"/>
    </row>
    <row r="13" spans="1:4" ht="9.75" customHeight="1" x14ac:dyDescent="0.25">
      <c r="A13" s="210"/>
      <c r="B13" s="211"/>
      <c r="C13" s="211"/>
      <c r="D13" s="210"/>
    </row>
    <row r="14" spans="1:4" ht="27" thickBot="1" x14ac:dyDescent="0.45">
      <c r="A14" s="225" t="s">
        <v>946</v>
      </c>
      <c r="B14" s="226"/>
      <c r="C14" s="226"/>
      <c r="D14" s="227"/>
    </row>
    <row r="15" spans="1:4" ht="30.75" customHeight="1" x14ac:dyDescent="0.25">
      <c r="A15" s="102" t="s">
        <v>933</v>
      </c>
      <c r="B15" s="102" t="s">
        <v>934</v>
      </c>
      <c r="C15" s="102" t="s">
        <v>935</v>
      </c>
      <c r="D15" s="102" t="s">
        <v>936</v>
      </c>
    </row>
    <row r="16" spans="1:4" ht="39" customHeight="1" thickBot="1" x14ac:dyDescent="0.3">
      <c r="A16" s="103">
        <f>('UPHC-NQAS'!C363)</f>
        <v>0</v>
      </c>
      <c r="B16" s="104">
        <f>('UPHC-NQAS'!C364)</f>
        <v>0</v>
      </c>
      <c r="C16" s="104">
        <f>('UPHC-NQAS'!C365)</f>
        <v>0</v>
      </c>
      <c r="D16" s="104">
        <f>('UPHC-NQAS'!C366)</f>
        <v>0</v>
      </c>
    </row>
    <row r="17" spans="1:6" ht="42" x14ac:dyDescent="0.25">
      <c r="A17" s="102" t="s">
        <v>937</v>
      </c>
      <c r="B17" s="102" t="s">
        <v>938</v>
      </c>
      <c r="C17" s="102" t="s">
        <v>939</v>
      </c>
      <c r="D17" s="102" t="s">
        <v>940</v>
      </c>
    </row>
    <row r="18" spans="1:6" ht="38.25" customHeight="1" x14ac:dyDescent="0.25">
      <c r="A18" s="105">
        <f>('UPHC-NQAS'!C367)</f>
        <v>0</v>
      </c>
      <c r="B18" s="105">
        <f>('UPHC-NQAS'!C368)</f>
        <v>0</v>
      </c>
      <c r="C18" s="105">
        <f>('UPHC-NQAS'!C369)</f>
        <v>0</v>
      </c>
      <c r="D18" s="105">
        <f>('UPHC-NQAS'!C370)</f>
        <v>0</v>
      </c>
    </row>
    <row r="19" spans="1:6" ht="15" x14ac:dyDescent="0.25">
      <c r="A19" s="239"/>
      <c r="B19" s="240"/>
      <c r="C19" s="240"/>
      <c r="D19" s="240"/>
      <c r="E19" s="240"/>
    </row>
    <row r="20" spans="1:6" ht="27" thickBot="1" x14ac:dyDescent="0.45">
      <c r="A20" s="237" t="s">
        <v>945</v>
      </c>
      <c r="B20" s="238"/>
      <c r="C20" s="238"/>
      <c r="D20" s="238"/>
      <c r="E20" s="238"/>
    </row>
    <row r="21" spans="1:6" ht="19.5" thickBot="1" x14ac:dyDescent="0.3">
      <c r="A21" s="214" t="s">
        <v>2</v>
      </c>
      <c r="B21" s="215"/>
      <c r="C21" s="215"/>
      <c r="D21" s="215"/>
      <c r="E21" s="216"/>
    </row>
    <row r="22" spans="1:6" ht="32.1" customHeight="1" thickBot="1" x14ac:dyDescent="0.3">
      <c r="A22" s="208" t="s">
        <v>3</v>
      </c>
      <c r="B22" s="212" t="s">
        <v>4</v>
      </c>
      <c r="C22" s="213"/>
      <c r="D22" s="213"/>
      <c r="E22" s="204">
        <f>('UPHC-NQAS'!J14)</f>
        <v>0</v>
      </c>
      <c r="F22" s="200"/>
    </row>
    <row r="23" spans="1:6" ht="32.1" customHeight="1" thickBot="1" x14ac:dyDescent="0.3">
      <c r="A23" s="209" t="s">
        <v>12</v>
      </c>
      <c r="B23" s="212" t="s">
        <v>13</v>
      </c>
      <c r="C23" s="213"/>
      <c r="D23" s="213"/>
      <c r="E23" s="205">
        <f>('UPHC-NQAS'!J19)</f>
        <v>0</v>
      </c>
      <c r="F23" s="200"/>
    </row>
    <row r="24" spans="1:6" ht="32.1" customHeight="1" thickBot="1" x14ac:dyDescent="0.3">
      <c r="A24" s="209" t="s">
        <v>24</v>
      </c>
      <c r="B24" s="212" t="s">
        <v>25</v>
      </c>
      <c r="C24" s="213"/>
      <c r="D24" s="213"/>
      <c r="E24" s="206">
        <f>('UPHC-NQAS'!J25)</f>
        <v>0</v>
      </c>
      <c r="F24" s="200"/>
    </row>
    <row r="25" spans="1:6" ht="32.1" customHeight="1" thickBot="1" x14ac:dyDescent="0.3">
      <c r="A25" s="209" t="s">
        <v>32</v>
      </c>
      <c r="B25" s="212" t="s">
        <v>33</v>
      </c>
      <c r="C25" s="213"/>
      <c r="D25" s="213"/>
      <c r="E25" s="205">
        <f>('UPHC-NQAS'!J30)</f>
        <v>0</v>
      </c>
      <c r="F25" s="200"/>
    </row>
    <row r="26" spans="1:6" ht="32.1" customHeight="1" thickBot="1" x14ac:dyDescent="0.3">
      <c r="A26" s="209" t="s">
        <v>61</v>
      </c>
      <c r="B26" s="212" t="s">
        <v>62</v>
      </c>
      <c r="C26" s="213"/>
      <c r="D26" s="213"/>
      <c r="E26" s="206">
        <f>('UPHC-NQAS'!J45)</f>
        <v>0</v>
      </c>
      <c r="F26" s="200"/>
    </row>
    <row r="27" spans="1:6" ht="19.5" thickBot="1" x14ac:dyDescent="0.3">
      <c r="A27" s="214" t="s">
        <v>67</v>
      </c>
      <c r="B27" s="215"/>
      <c r="C27" s="215"/>
      <c r="D27" s="215"/>
      <c r="E27" s="216"/>
      <c r="F27" s="200"/>
    </row>
    <row r="28" spans="1:6" ht="32.1" customHeight="1" thickBot="1" x14ac:dyDescent="0.3">
      <c r="A28" s="209" t="s">
        <v>68</v>
      </c>
      <c r="B28" s="212" t="s">
        <v>69</v>
      </c>
      <c r="C28" s="213"/>
      <c r="D28" s="213"/>
      <c r="E28" s="205">
        <f>('UPHC-NQAS'!J49)</f>
        <v>0</v>
      </c>
      <c r="F28" s="200"/>
    </row>
    <row r="29" spans="1:6" ht="32.1" customHeight="1" thickBot="1" x14ac:dyDescent="0.3">
      <c r="A29" s="209" t="s">
        <v>86</v>
      </c>
      <c r="B29" s="212" t="s">
        <v>87</v>
      </c>
      <c r="C29" s="213"/>
      <c r="D29" s="213"/>
      <c r="E29" s="206">
        <f>('UPHC-NQAS'!J60)</f>
        <v>0</v>
      </c>
      <c r="F29" s="200"/>
    </row>
    <row r="30" spans="1:6" ht="32.1" customHeight="1" thickBot="1" x14ac:dyDescent="0.3">
      <c r="A30" s="209" t="s">
        <v>98</v>
      </c>
      <c r="B30" s="212" t="s">
        <v>99</v>
      </c>
      <c r="C30" s="213"/>
      <c r="D30" s="213"/>
      <c r="E30" s="205">
        <f>('UPHC-NQAS'!J69)</f>
        <v>0</v>
      </c>
      <c r="F30" s="200"/>
    </row>
    <row r="31" spans="1:6" ht="19.5" thickBot="1" x14ac:dyDescent="0.3">
      <c r="A31" s="214" t="s">
        <v>107</v>
      </c>
      <c r="B31" s="215"/>
      <c r="C31" s="215"/>
      <c r="D31" s="215"/>
      <c r="E31" s="216"/>
      <c r="F31" s="200"/>
    </row>
    <row r="32" spans="1:6" ht="32.1" customHeight="1" thickBot="1" x14ac:dyDescent="0.3">
      <c r="A32" s="209" t="s">
        <v>108</v>
      </c>
      <c r="B32" s="212" t="s">
        <v>433</v>
      </c>
      <c r="C32" s="213"/>
      <c r="D32" s="213"/>
      <c r="E32" s="206">
        <f>('UPHC-NQAS'!J75)</f>
        <v>0</v>
      </c>
      <c r="F32" s="200"/>
    </row>
    <row r="33" spans="1:6" ht="32.1" customHeight="1" thickBot="1" x14ac:dyDescent="0.3">
      <c r="A33" s="209" t="s">
        <v>122</v>
      </c>
      <c r="B33" s="212" t="s">
        <v>123</v>
      </c>
      <c r="C33" s="213"/>
      <c r="D33" s="213"/>
      <c r="E33" s="205">
        <f>('UPHC-NQAS'!J90)</f>
        <v>0</v>
      </c>
      <c r="F33" s="200"/>
    </row>
    <row r="34" spans="1:6" ht="32.1" customHeight="1" thickBot="1" x14ac:dyDescent="0.3">
      <c r="A34" s="209" t="s">
        <v>133</v>
      </c>
      <c r="B34" s="212" t="s">
        <v>134</v>
      </c>
      <c r="C34" s="213"/>
      <c r="D34" s="213"/>
      <c r="E34" s="206">
        <f>('UPHC-NQAS'!J96)</f>
        <v>0</v>
      </c>
      <c r="F34" s="200"/>
    </row>
    <row r="35" spans="1:6" ht="32.1" customHeight="1" thickBot="1" x14ac:dyDescent="0.3">
      <c r="A35" s="209" t="s">
        <v>138</v>
      </c>
      <c r="B35" s="212" t="s">
        <v>139</v>
      </c>
      <c r="C35" s="213"/>
      <c r="D35" s="213"/>
      <c r="E35" s="205">
        <f>('UPHC-NQAS'!J99)</f>
        <v>0</v>
      </c>
      <c r="F35" s="200"/>
    </row>
    <row r="36" spans="1:6" ht="19.5" thickBot="1" x14ac:dyDescent="0.3">
      <c r="A36" s="214" t="s">
        <v>152</v>
      </c>
      <c r="B36" s="215"/>
      <c r="C36" s="215"/>
      <c r="D36" s="215"/>
      <c r="E36" s="216"/>
      <c r="F36" s="200"/>
    </row>
    <row r="37" spans="1:6" ht="48.75" customHeight="1" thickBot="1" x14ac:dyDescent="0.3">
      <c r="A37" s="209" t="s">
        <v>153</v>
      </c>
      <c r="B37" s="212" t="s">
        <v>154</v>
      </c>
      <c r="C37" s="213"/>
      <c r="D37" s="213"/>
      <c r="E37" s="206">
        <f>('UPHC-NQAS'!J107)</f>
        <v>0</v>
      </c>
      <c r="F37" s="200"/>
    </row>
    <row r="38" spans="1:6" ht="32.1" customHeight="1" thickBot="1" x14ac:dyDescent="0.3">
      <c r="A38" s="209" t="s">
        <v>175</v>
      </c>
      <c r="B38" s="212" t="s">
        <v>176</v>
      </c>
      <c r="C38" s="213"/>
      <c r="D38" s="213"/>
      <c r="E38" s="205">
        <f>('UPHC-NQAS'!J120)</f>
        <v>0</v>
      </c>
      <c r="F38" s="200"/>
    </row>
    <row r="39" spans="1:6" ht="32.1" customHeight="1" thickBot="1" x14ac:dyDescent="0.3">
      <c r="A39" s="209" t="s">
        <v>186</v>
      </c>
      <c r="B39" s="212" t="s">
        <v>187</v>
      </c>
      <c r="C39" s="213"/>
      <c r="D39" s="213"/>
      <c r="E39" s="206">
        <f>('UPHC-NQAS'!J131)</f>
        <v>0</v>
      </c>
      <c r="F39" s="200"/>
    </row>
    <row r="40" spans="1:6" ht="32.1" customHeight="1" thickBot="1" x14ac:dyDescent="0.3">
      <c r="A40" s="209" t="s">
        <v>195</v>
      </c>
      <c r="B40" s="212" t="s">
        <v>438</v>
      </c>
      <c r="C40" s="213"/>
      <c r="D40" s="213"/>
      <c r="E40" s="205">
        <f>('UPHC-NQAS'!J136)</f>
        <v>0</v>
      </c>
      <c r="F40" s="200"/>
    </row>
    <row r="41" spans="1:6" ht="32.1" customHeight="1" thickBot="1" x14ac:dyDescent="0.3">
      <c r="A41" s="209" t="s">
        <v>212</v>
      </c>
      <c r="B41" s="212" t="s">
        <v>213</v>
      </c>
      <c r="C41" s="213"/>
      <c r="D41" s="213"/>
      <c r="E41" s="206">
        <f>('UPHC-NQAS'!J148)</f>
        <v>0</v>
      </c>
      <c r="F41" s="200"/>
    </row>
    <row r="42" spans="1:6" ht="19.5" thickBot="1" x14ac:dyDescent="0.3">
      <c r="A42" s="214" t="s">
        <v>244</v>
      </c>
      <c r="B42" s="215"/>
      <c r="C42" s="215"/>
      <c r="D42" s="215"/>
      <c r="E42" s="216"/>
      <c r="F42" s="200"/>
    </row>
    <row r="43" spans="1:6" ht="32.1" customHeight="1" thickBot="1" x14ac:dyDescent="0.3">
      <c r="A43" s="209" t="s">
        <v>245</v>
      </c>
      <c r="B43" s="212" t="s">
        <v>246</v>
      </c>
      <c r="C43" s="213"/>
      <c r="D43" s="213"/>
      <c r="E43" s="205">
        <f>('UPHC-NQAS'!J165)</f>
        <v>0</v>
      </c>
      <c r="F43" s="200"/>
    </row>
    <row r="44" spans="1:6" ht="32.1" customHeight="1" thickBot="1" x14ac:dyDescent="0.3">
      <c r="A44" s="209" t="s">
        <v>250</v>
      </c>
      <c r="B44" s="212" t="s">
        <v>251</v>
      </c>
      <c r="C44" s="213"/>
      <c r="D44" s="213"/>
      <c r="E44" s="206">
        <f>('UPHC-NQAS'!J171)</f>
        <v>0</v>
      </c>
      <c r="F44" s="200"/>
    </row>
    <row r="45" spans="1:6" ht="32.1" customHeight="1" thickBot="1" x14ac:dyDescent="0.3">
      <c r="A45" s="209" t="s">
        <v>267</v>
      </c>
      <c r="B45" s="212" t="s">
        <v>701</v>
      </c>
      <c r="C45" s="213"/>
      <c r="D45" s="213"/>
      <c r="E45" s="205">
        <f>('UPHC-NQAS'!J185)</f>
        <v>0</v>
      </c>
      <c r="F45" s="200"/>
    </row>
    <row r="46" spans="1:6" ht="32.1" customHeight="1" thickBot="1" x14ac:dyDescent="0.3">
      <c r="A46" s="209" t="s">
        <v>278</v>
      </c>
      <c r="B46" s="212" t="s">
        <v>279</v>
      </c>
      <c r="C46" s="213"/>
      <c r="D46" s="213"/>
      <c r="E46" s="206">
        <f>('UPHC-NQAS'!J195)</f>
        <v>0</v>
      </c>
      <c r="F46" s="200"/>
    </row>
    <row r="47" spans="1:6" ht="32.1" customHeight="1" thickBot="1" x14ac:dyDescent="0.3">
      <c r="A47" s="209" t="s">
        <v>290</v>
      </c>
      <c r="B47" s="212" t="s">
        <v>291</v>
      </c>
      <c r="C47" s="213"/>
      <c r="D47" s="213"/>
      <c r="E47" s="205">
        <f>('UPHC-NQAS'!J201)</f>
        <v>0</v>
      </c>
      <c r="F47" s="200"/>
    </row>
    <row r="48" spans="1:6" ht="32.1" customHeight="1" thickBot="1" x14ac:dyDescent="0.3">
      <c r="A48" s="209" t="s">
        <v>306</v>
      </c>
      <c r="B48" s="212" t="s">
        <v>307</v>
      </c>
      <c r="C48" s="213"/>
      <c r="D48" s="213"/>
      <c r="E48" s="206">
        <f>('UPHC-NQAS'!J215)</f>
        <v>0</v>
      </c>
      <c r="F48" s="200"/>
    </row>
    <row r="49" spans="1:6" ht="32.1" customHeight="1" thickBot="1" x14ac:dyDescent="0.3">
      <c r="A49" s="209" t="s">
        <v>312</v>
      </c>
      <c r="B49" s="212" t="s">
        <v>313</v>
      </c>
      <c r="C49" s="213"/>
      <c r="D49" s="213"/>
      <c r="E49" s="205">
        <f>('UPHC-NQAS'!J224)</f>
        <v>0</v>
      </c>
      <c r="F49" s="200"/>
    </row>
    <row r="50" spans="1:6" ht="32.1" customHeight="1" thickBot="1" x14ac:dyDescent="0.3">
      <c r="A50" s="209" t="s">
        <v>324</v>
      </c>
      <c r="B50" s="212" t="s">
        <v>678</v>
      </c>
      <c r="C50" s="213"/>
      <c r="D50" s="213"/>
      <c r="E50" s="206">
        <f>('UPHC-NQAS'!J231)</f>
        <v>0</v>
      </c>
      <c r="F50" s="200"/>
    </row>
    <row r="51" spans="1:6" ht="32.1" customHeight="1" thickBot="1" x14ac:dyDescent="0.3">
      <c r="A51" s="209" t="s">
        <v>333</v>
      </c>
      <c r="B51" s="212" t="s">
        <v>334</v>
      </c>
      <c r="C51" s="213"/>
      <c r="D51" s="213"/>
      <c r="E51" s="205">
        <f>('UPHC-NQAS'!J247)</f>
        <v>0</v>
      </c>
      <c r="F51" s="200"/>
    </row>
    <row r="52" spans="1:6" ht="19.5" thickBot="1" x14ac:dyDescent="0.3">
      <c r="A52" s="214" t="s">
        <v>359</v>
      </c>
      <c r="B52" s="215"/>
      <c r="C52" s="215"/>
      <c r="D52" s="215"/>
      <c r="E52" s="216"/>
      <c r="F52" s="200"/>
    </row>
    <row r="53" spans="1:6" ht="32.1" customHeight="1" thickBot="1" x14ac:dyDescent="0.3">
      <c r="A53" s="209" t="s">
        <v>360</v>
      </c>
      <c r="B53" s="212" t="s">
        <v>632</v>
      </c>
      <c r="C53" s="213"/>
      <c r="D53" s="213"/>
      <c r="E53" s="206">
        <f>('UPHC-NQAS'!J285)</f>
        <v>0</v>
      </c>
      <c r="F53" s="200"/>
    </row>
    <row r="54" spans="1:6" ht="32.1" customHeight="1" thickBot="1" x14ac:dyDescent="0.3">
      <c r="A54" s="209" t="s">
        <v>366</v>
      </c>
      <c r="B54" s="212" t="s">
        <v>443</v>
      </c>
      <c r="C54" s="213"/>
      <c r="D54" s="213"/>
      <c r="E54" s="205">
        <f>('UPHC-NQAS'!J293)</f>
        <v>0</v>
      </c>
      <c r="F54" s="200"/>
    </row>
    <row r="55" spans="1:6" ht="32.1" customHeight="1" thickBot="1" x14ac:dyDescent="0.3">
      <c r="A55" s="209" t="s">
        <v>371</v>
      </c>
      <c r="B55" s="212" t="s">
        <v>372</v>
      </c>
      <c r="C55" s="213"/>
      <c r="D55" s="213"/>
      <c r="E55" s="206">
        <f>('UPHC-NQAS'!J297)</f>
        <v>0</v>
      </c>
      <c r="F55" s="200"/>
    </row>
    <row r="56" spans="1:6" ht="32.1" customHeight="1" thickBot="1" x14ac:dyDescent="0.3">
      <c r="A56" s="209" t="s">
        <v>377</v>
      </c>
      <c r="B56" s="212" t="s">
        <v>679</v>
      </c>
      <c r="C56" s="213"/>
      <c r="D56" s="213"/>
      <c r="E56" s="205">
        <f>('UPHC-NQAS'!J301)</f>
        <v>0</v>
      </c>
      <c r="F56" s="200"/>
    </row>
    <row r="57" spans="1:6" ht="19.5" thickBot="1" x14ac:dyDescent="0.3">
      <c r="A57" s="214" t="s">
        <v>383</v>
      </c>
      <c r="B57" s="215"/>
      <c r="C57" s="215"/>
      <c r="D57" s="215"/>
      <c r="E57" s="216"/>
      <c r="F57" s="200"/>
    </row>
    <row r="58" spans="1:6" ht="32.1" customHeight="1" thickBot="1" x14ac:dyDescent="0.3">
      <c r="A58" s="209" t="s">
        <v>384</v>
      </c>
      <c r="B58" s="212" t="s">
        <v>633</v>
      </c>
      <c r="C58" s="213"/>
      <c r="D58" s="213"/>
      <c r="E58" s="206">
        <f>('UPHC-NQAS'!J314)</f>
        <v>0</v>
      </c>
      <c r="F58" s="200"/>
    </row>
    <row r="59" spans="1:6" ht="32.1" customHeight="1" thickBot="1" x14ac:dyDescent="0.3">
      <c r="A59" s="209" t="s">
        <v>395</v>
      </c>
      <c r="B59" s="212" t="s">
        <v>396</v>
      </c>
      <c r="C59" s="213"/>
      <c r="D59" s="213"/>
      <c r="E59" s="205">
        <f>('UPHC-NQAS'!J327)</f>
        <v>0</v>
      </c>
      <c r="F59" s="200"/>
    </row>
    <row r="60" spans="1:6" ht="32.1" customHeight="1" thickBot="1" x14ac:dyDescent="0.3">
      <c r="A60" s="209" t="s">
        <v>401</v>
      </c>
      <c r="B60" s="212" t="s">
        <v>452</v>
      </c>
      <c r="C60" s="213"/>
      <c r="D60" s="213"/>
      <c r="E60" s="206">
        <f>('UPHC-NQAS'!J332)</f>
        <v>0</v>
      </c>
      <c r="F60" s="200"/>
    </row>
    <row r="61" spans="1:6" ht="19.5" thickBot="1" x14ac:dyDescent="0.3">
      <c r="A61" s="214" t="s">
        <v>414</v>
      </c>
      <c r="B61" s="215"/>
      <c r="C61" s="215"/>
      <c r="D61" s="215"/>
      <c r="E61" s="216"/>
      <c r="F61" s="200"/>
    </row>
    <row r="62" spans="1:6" ht="32.1" customHeight="1" thickBot="1" x14ac:dyDescent="0.3">
      <c r="A62" s="209" t="s">
        <v>415</v>
      </c>
      <c r="B62" s="212" t="s">
        <v>416</v>
      </c>
      <c r="C62" s="213"/>
      <c r="D62" s="213"/>
      <c r="E62" s="205">
        <f>('UPHC-NQAS'!J340)</f>
        <v>0</v>
      </c>
      <c r="F62" s="200"/>
    </row>
    <row r="63" spans="1:6" ht="32.1" customHeight="1" thickBot="1" x14ac:dyDescent="0.3">
      <c r="A63" s="209" t="s">
        <v>425</v>
      </c>
      <c r="B63" s="212" t="s">
        <v>453</v>
      </c>
      <c r="C63" s="213"/>
      <c r="D63" s="213"/>
      <c r="E63" s="207">
        <f>('UPHC-NQAS'!J354)</f>
        <v>0</v>
      </c>
      <c r="F63" s="200"/>
    </row>
    <row r="64" spans="1:6" x14ac:dyDescent="0.25">
      <c r="E64" s="203"/>
      <c r="F64" s="201"/>
    </row>
  </sheetData>
  <protectedRanges>
    <protectedRange sqref="D22" name="Range1_5"/>
    <protectedRange sqref="D23" name="Range1_6"/>
    <protectedRange sqref="D24" name="Range1_7"/>
    <protectedRange sqref="D25" name="Range1_8"/>
    <protectedRange sqref="D26" name="Range1_9"/>
    <protectedRange sqref="D28" name="Range1_10"/>
    <protectedRange sqref="D29" name="Range1_11"/>
    <protectedRange sqref="D30" name="Range1_12"/>
    <protectedRange sqref="D32" name="Range1_13"/>
    <protectedRange sqref="D33" name="Range1_14"/>
    <protectedRange sqref="D34" name="Range1_15"/>
    <protectedRange sqref="D35" name="Range1_16"/>
    <protectedRange sqref="D37" name="Range1_17"/>
    <protectedRange sqref="D38" name="Range1_18"/>
    <protectedRange sqref="D39" name="Range1_19"/>
    <protectedRange sqref="D40" name="Range1_20"/>
    <protectedRange sqref="D41" name="Range1_21"/>
    <protectedRange sqref="D43" name="Range1_22"/>
    <protectedRange sqref="D44" name="Range1_23"/>
    <protectedRange sqref="D45" name="Range1_24"/>
    <protectedRange sqref="D46" name="Range1_25"/>
    <protectedRange sqref="D47" name="Range1_26"/>
    <protectedRange sqref="D48" name="Range1_27"/>
    <protectedRange sqref="D49" name="Range1_28"/>
    <protectedRange sqref="D50" name="Range1_29"/>
    <protectedRange sqref="D51" name="Range1_30"/>
    <protectedRange sqref="D53" name="Range1_31"/>
    <protectedRange sqref="D54" name="Range1_32"/>
    <protectedRange sqref="D55" name="Range1_33"/>
    <protectedRange sqref="D56" name="Range1_34"/>
    <protectedRange sqref="D58" name="Range1_35"/>
    <protectedRange sqref="D59" name="Range1_36"/>
    <protectedRange sqref="D60" name="Range1_37"/>
    <protectedRange sqref="D62" name="Range1_38"/>
    <protectedRange sqref="D63" name="Range1_39"/>
    <protectedRange sqref="C21" name="Range1_40"/>
    <protectedRange sqref="C27" name="Range1_41"/>
    <protectedRange sqref="C31" name="Range1_42"/>
    <protectedRange sqref="C36" name="Range1_43"/>
    <protectedRange sqref="C42" name="Range1_44"/>
    <protectedRange sqref="C52" name="Range1_45"/>
    <protectedRange sqref="C57" name="Range1_46"/>
    <protectedRange sqref="C61" name="Range1_47"/>
  </protectedRanges>
  <mergeCells count="54">
    <mergeCell ref="A5:A6"/>
    <mergeCell ref="B5:D5"/>
    <mergeCell ref="A1:D1"/>
    <mergeCell ref="A7:D7"/>
    <mergeCell ref="B25:D25"/>
    <mergeCell ref="B24:D24"/>
    <mergeCell ref="B8:C12"/>
    <mergeCell ref="A14:D14"/>
    <mergeCell ref="A2:D2"/>
    <mergeCell ref="B3:D3"/>
    <mergeCell ref="B6:D6"/>
    <mergeCell ref="A20:E20"/>
    <mergeCell ref="A19:E19"/>
    <mergeCell ref="A21:E21"/>
    <mergeCell ref="B22:D22"/>
    <mergeCell ref="B23:D23"/>
    <mergeCell ref="B62:D62"/>
    <mergeCell ref="B63:D63"/>
    <mergeCell ref="B54:D54"/>
    <mergeCell ref="B55:D55"/>
    <mergeCell ref="B56:D56"/>
    <mergeCell ref="B58:D58"/>
    <mergeCell ref="B59:D59"/>
    <mergeCell ref="B60:D60"/>
    <mergeCell ref="A57:E57"/>
    <mergeCell ref="A61:E61"/>
    <mergeCell ref="B49:D49"/>
    <mergeCell ref="B50:D50"/>
    <mergeCell ref="B53:D53"/>
    <mergeCell ref="A52:E52"/>
    <mergeCell ref="B40:D40"/>
    <mergeCell ref="B43:D43"/>
    <mergeCell ref="B44:D44"/>
    <mergeCell ref="B45:D45"/>
    <mergeCell ref="B46:D46"/>
    <mergeCell ref="B41:D41"/>
    <mergeCell ref="B51:D51"/>
    <mergeCell ref="A42:E42"/>
    <mergeCell ref="B47:D47"/>
    <mergeCell ref="B48:D48"/>
    <mergeCell ref="B33:D33"/>
    <mergeCell ref="B35:D35"/>
    <mergeCell ref="B37:D37"/>
    <mergeCell ref="B38:D38"/>
    <mergeCell ref="B39:D39"/>
    <mergeCell ref="A36:E36"/>
    <mergeCell ref="B34:D34"/>
    <mergeCell ref="B26:D26"/>
    <mergeCell ref="A27:E27"/>
    <mergeCell ref="B29:D29"/>
    <mergeCell ref="B30:D30"/>
    <mergeCell ref="B32:D32"/>
    <mergeCell ref="A31:E31"/>
    <mergeCell ref="B28:D28"/>
  </mergeCells>
  <dataValidations count="1">
    <dataValidation type="list" showInputMessage="1" showErrorMessage="1" sqref="D23:D26 D28:D30 D32:D35 D37:D41 D43:D51 D53:D56 D58:D60 D62:D63 C21 C27 C31 C36 C42 C52 C57 C61">
      <formula1>$J$10:$L$10</formula1>
    </dataValidation>
  </dataValidations>
  <pageMargins left="0.7" right="0.7" top="0.75" bottom="0.75" header="0.3" footer="0.3"/>
  <pageSetup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00B050"/>
  </sheetPr>
  <dimension ref="A1:M417"/>
  <sheetViews>
    <sheetView tabSelected="1" view="pageBreakPreview" topLeftCell="A3" zoomScaleNormal="100" zoomScaleSheetLayoutView="100" workbookViewId="0">
      <selection activeCell="D360" sqref="D360"/>
    </sheetView>
  </sheetViews>
  <sheetFormatPr defaultRowHeight="15" x14ac:dyDescent="0.25"/>
  <cols>
    <col min="1" max="1" width="15.140625" style="172" customWidth="1"/>
    <col min="2" max="2" width="27.140625" style="172" customWidth="1"/>
    <col min="3" max="3" width="24.5703125" style="146" customWidth="1"/>
    <col min="4" max="4" width="11.5703125" style="161" customWidth="1"/>
    <col min="5" max="5" width="13.28515625" style="161" customWidth="1"/>
    <col min="6" max="6" width="27" style="146" customWidth="1"/>
    <col min="7" max="7" width="19.28515625" style="146" customWidth="1"/>
    <col min="8" max="13" width="0" style="145" hidden="1" customWidth="1"/>
    <col min="14" max="14" width="0" style="146" hidden="1" customWidth="1"/>
    <col min="15" max="16384" width="9.140625" style="146"/>
  </cols>
  <sheetData>
    <row r="1" spans="1:12" ht="32.25" customHeight="1" x14ac:dyDescent="0.25">
      <c r="A1" s="251" t="s">
        <v>928</v>
      </c>
      <c r="B1" s="251"/>
      <c r="C1" s="251"/>
      <c r="D1" s="251"/>
      <c r="E1" s="251"/>
      <c r="F1" s="251"/>
      <c r="G1" s="251"/>
    </row>
    <row r="2" spans="1:12" ht="15.75" customHeight="1" x14ac:dyDescent="0.25">
      <c r="A2" s="252" t="s">
        <v>941</v>
      </c>
      <c r="B2" s="252"/>
      <c r="C2" s="252"/>
      <c r="D2" s="252"/>
      <c r="E2" s="252"/>
      <c r="F2" s="252"/>
      <c r="G2" s="252"/>
    </row>
    <row r="3" spans="1:12" ht="32.25" customHeight="1" x14ac:dyDescent="0.25">
      <c r="A3" s="253" t="s">
        <v>929</v>
      </c>
      <c r="B3" s="253"/>
      <c r="C3" s="254"/>
      <c r="D3" s="254"/>
      <c r="E3" s="254"/>
      <c r="F3" s="254"/>
      <c r="G3" s="254"/>
    </row>
    <row r="4" spans="1:12" ht="32.25" customHeight="1" x14ac:dyDescent="0.25">
      <c r="A4" s="255" t="s">
        <v>944</v>
      </c>
      <c r="B4" s="256"/>
      <c r="C4" s="254"/>
      <c r="D4" s="254"/>
      <c r="E4" s="254"/>
      <c r="F4" s="254"/>
      <c r="G4" s="254"/>
    </row>
    <row r="5" spans="1:12" ht="32.25" customHeight="1" x14ac:dyDescent="0.25">
      <c r="A5" s="255" t="s">
        <v>930</v>
      </c>
      <c r="B5" s="256"/>
      <c r="C5" s="257"/>
      <c r="D5" s="258"/>
      <c r="E5" s="258"/>
      <c r="F5" s="258"/>
      <c r="G5" s="259"/>
    </row>
    <row r="6" spans="1:12" ht="29.25" customHeight="1" x14ac:dyDescent="0.25">
      <c r="A6" s="253" t="s">
        <v>931</v>
      </c>
      <c r="B6" s="253"/>
      <c r="C6" s="257"/>
      <c r="D6" s="258"/>
      <c r="E6" s="258"/>
      <c r="F6" s="258"/>
      <c r="G6" s="259"/>
    </row>
    <row r="7" spans="1:12" ht="26.25" customHeight="1" x14ac:dyDescent="0.25">
      <c r="A7" s="253" t="s">
        <v>932</v>
      </c>
      <c r="B7" s="253"/>
      <c r="C7" s="254"/>
      <c r="D7" s="254"/>
      <c r="E7" s="254"/>
      <c r="F7" s="254"/>
      <c r="G7" s="254"/>
    </row>
    <row r="8" spans="1:12" ht="27" customHeight="1" x14ac:dyDescent="0.25">
      <c r="A8" s="253"/>
      <c r="B8" s="253"/>
      <c r="C8" s="254"/>
      <c r="D8" s="254"/>
      <c r="E8" s="254"/>
      <c r="F8" s="254"/>
      <c r="G8" s="254"/>
    </row>
    <row r="9" spans="1:12" ht="24.75" customHeight="1" x14ac:dyDescent="0.25">
      <c r="A9" s="253"/>
      <c r="B9" s="253"/>
      <c r="C9" s="254"/>
      <c r="D9" s="254"/>
      <c r="E9" s="254"/>
      <c r="F9" s="254"/>
      <c r="G9" s="254"/>
    </row>
    <row r="10" spans="1:12" ht="15" customHeight="1" x14ac:dyDescent="0.25">
      <c r="A10" s="248"/>
      <c r="B10" s="249"/>
      <c r="C10" s="249"/>
      <c r="D10" s="249"/>
      <c r="E10" s="249"/>
      <c r="F10" s="249"/>
      <c r="G10" s="250"/>
      <c r="H10" s="147"/>
      <c r="I10" s="147"/>
      <c r="J10" s="147">
        <v>0</v>
      </c>
      <c r="K10" s="147">
        <v>1</v>
      </c>
      <c r="L10" s="147">
        <v>2</v>
      </c>
    </row>
    <row r="11" spans="1:12" ht="25.5" customHeight="1" x14ac:dyDescent="0.25">
      <c r="A11" s="247" t="s">
        <v>927</v>
      </c>
      <c r="B11" s="247"/>
      <c r="C11" s="247"/>
      <c r="D11" s="247"/>
      <c r="E11" s="247"/>
      <c r="F11" s="247"/>
      <c r="G11" s="247"/>
    </row>
    <row r="12" spans="1:12" ht="30.75" thickBot="1" x14ac:dyDescent="0.3">
      <c r="A12" s="148" t="s">
        <v>0</v>
      </c>
      <c r="B12" s="174" t="s">
        <v>1</v>
      </c>
      <c r="C12" s="174" t="s">
        <v>454</v>
      </c>
      <c r="D12" s="174" t="s">
        <v>455</v>
      </c>
      <c r="E12" s="174" t="s">
        <v>456</v>
      </c>
      <c r="F12" s="174" t="s">
        <v>457</v>
      </c>
      <c r="G12" s="175" t="s">
        <v>726</v>
      </c>
    </row>
    <row r="13" spans="1:12" ht="19.5" thickBot="1" x14ac:dyDescent="0.3">
      <c r="A13" s="173"/>
      <c r="B13" s="214" t="s">
        <v>2</v>
      </c>
      <c r="C13" s="215"/>
      <c r="D13" s="215"/>
      <c r="E13" s="215"/>
      <c r="F13" s="216"/>
      <c r="G13" s="199"/>
      <c r="H13" s="145">
        <f>SUM(H14+H19+H25+H30+H45)</f>
        <v>0</v>
      </c>
      <c r="I13" s="145">
        <f>SUM(I14+I19+I25+I30+I45)</f>
        <v>46</v>
      </c>
    </row>
    <row r="14" spans="1:12" ht="35.1" customHeight="1" thickBot="1" x14ac:dyDescent="0.3">
      <c r="A14" s="182" t="s">
        <v>3</v>
      </c>
      <c r="B14" s="244" t="s">
        <v>4</v>
      </c>
      <c r="C14" s="245"/>
      <c r="D14" s="245"/>
      <c r="E14" s="245"/>
      <c r="F14" s="246"/>
      <c r="G14" s="197"/>
      <c r="H14" s="145">
        <f>SUM(D15:D18)</f>
        <v>0</v>
      </c>
      <c r="I14" s="145">
        <f>COUNT(D15:D18)*2</f>
        <v>6</v>
      </c>
      <c r="J14" s="145">
        <f>H14/I14</f>
        <v>0</v>
      </c>
      <c r="K14" s="145">
        <v>23</v>
      </c>
    </row>
    <row r="15" spans="1:12" ht="45" x14ac:dyDescent="0.25">
      <c r="A15" s="150" t="s">
        <v>5</v>
      </c>
      <c r="B15" s="82" t="s">
        <v>6</v>
      </c>
      <c r="C15" s="83" t="s">
        <v>485</v>
      </c>
      <c r="D15" s="84">
        <v>0</v>
      </c>
      <c r="E15" s="85" t="s">
        <v>610</v>
      </c>
      <c r="F15" s="83" t="s">
        <v>917</v>
      </c>
      <c r="G15" s="183"/>
    </row>
    <row r="16" spans="1:12" ht="45" x14ac:dyDescent="0.25">
      <c r="A16" s="150" t="s">
        <v>7</v>
      </c>
      <c r="B16" s="14" t="s">
        <v>8</v>
      </c>
      <c r="C16" s="43" t="s">
        <v>727</v>
      </c>
      <c r="D16" s="42">
        <v>0</v>
      </c>
      <c r="E16" s="42" t="s">
        <v>610</v>
      </c>
      <c r="F16" s="43" t="s">
        <v>730</v>
      </c>
      <c r="G16" s="151"/>
    </row>
    <row r="17" spans="1:10" customFormat="1" ht="45" hidden="1" x14ac:dyDescent="0.25">
      <c r="A17" s="111" t="s">
        <v>9</v>
      </c>
      <c r="B17" s="112" t="s">
        <v>430</v>
      </c>
      <c r="C17" s="113" t="s">
        <v>609</v>
      </c>
      <c r="D17" s="114"/>
      <c r="E17" s="115"/>
      <c r="F17" s="113" t="s">
        <v>698</v>
      </c>
      <c r="G17" s="116"/>
      <c r="H17" s="21"/>
      <c r="I17" s="21"/>
    </row>
    <row r="18" spans="1:10" ht="60.75" thickBot="1" x14ac:dyDescent="0.3">
      <c r="A18" s="150" t="s">
        <v>10</v>
      </c>
      <c r="B18" s="68" t="s">
        <v>11</v>
      </c>
      <c r="C18" s="69" t="s">
        <v>657</v>
      </c>
      <c r="D18" s="70">
        <v>0</v>
      </c>
      <c r="E18" s="71" t="s">
        <v>610</v>
      </c>
      <c r="F18" s="69" t="s">
        <v>699</v>
      </c>
      <c r="G18" s="72"/>
    </row>
    <row r="19" spans="1:10" ht="35.1" customHeight="1" thickBot="1" x14ac:dyDescent="0.3">
      <c r="A19" s="177" t="s">
        <v>12</v>
      </c>
      <c r="B19" s="244" t="s">
        <v>13</v>
      </c>
      <c r="C19" s="245"/>
      <c r="D19" s="245"/>
      <c r="E19" s="245"/>
      <c r="F19" s="246"/>
      <c r="G19" s="197"/>
      <c r="H19" s="145">
        <f>SUM(D20:D24)</f>
        <v>0</v>
      </c>
      <c r="I19" s="145">
        <f>COUNT(D20:D24)*2</f>
        <v>10</v>
      </c>
      <c r="J19" s="145">
        <f>H19/I19</f>
        <v>0</v>
      </c>
    </row>
    <row r="20" spans="1:10" ht="75" x14ac:dyDescent="0.25">
      <c r="A20" s="150" t="s">
        <v>14</v>
      </c>
      <c r="B20" s="82" t="s">
        <v>15</v>
      </c>
      <c r="C20" s="86" t="s">
        <v>731</v>
      </c>
      <c r="D20" s="85">
        <v>0</v>
      </c>
      <c r="E20" s="85" t="s">
        <v>610</v>
      </c>
      <c r="F20" s="86" t="s">
        <v>732</v>
      </c>
      <c r="G20" s="184"/>
    </row>
    <row r="21" spans="1:10" ht="45" x14ac:dyDescent="0.25">
      <c r="A21" s="150" t="s">
        <v>16</v>
      </c>
      <c r="B21" s="14" t="s">
        <v>17</v>
      </c>
      <c r="C21" s="43" t="s">
        <v>728</v>
      </c>
      <c r="D21" s="42">
        <v>0</v>
      </c>
      <c r="E21" s="42" t="s">
        <v>610</v>
      </c>
      <c r="F21" s="43" t="s">
        <v>918</v>
      </c>
      <c r="G21" s="151"/>
    </row>
    <row r="22" spans="1:10" ht="45" x14ac:dyDescent="0.25">
      <c r="A22" s="150" t="s">
        <v>18</v>
      </c>
      <c r="B22" s="152" t="s">
        <v>19</v>
      </c>
      <c r="C22" s="43" t="s">
        <v>858</v>
      </c>
      <c r="D22" s="42">
        <v>0</v>
      </c>
      <c r="E22" s="42" t="s">
        <v>610</v>
      </c>
      <c r="F22" s="151"/>
      <c r="G22" s="151"/>
    </row>
    <row r="23" spans="1:10" ht="30" x14ac:dyDescent="0.25">
      <c r="A23" s="150" t="s">
        <v>20</v>
      </c>
      <c r="B23" s="152" t="s">
        <v>21</v>
      </c>
      <c r="C23" s="43" t="s">
        <v>729</v>
      </c>
      <c r="D23" s="42">
        <v>0</v>
      </c>
      <c r="E23" s="42" t="s">
        <v>610</v>
      </c>
      <c r="F23" s="43" t="s">
        <v>919</v>
      </c>
      <c r="G23" s="151"/>
    </row>
    <row r="24" spans="1:10" ht="30.75" thickBot="1" x14ac:dyDescent="0.3">
      <c r="A24" s="150" t="s">
        <v>22</v>
      </c>
      <c r="B24" s="185" t="s">
        <v>23</v>
      </c>
      <c r="C24" s="55" t="s">
        <v>685</v>
      </c>
      <c r="D24" s="71">
        <v>0</v>
      </c>
      <c r="E24" s="71" t="s">
        <v>610</v>
      </c>
      <c r="F24" s="55" t="s">
        <v>686</v>
      </c>
      <c r="G24" s="186"/>
    </row>
    <row r="25" spans="1:10" ht="35.1" customHeight="1" thickBot="1" x14ac:dyDescent="0.3">
      <c r="A25" s="177" t="s">
        <v>24</v>
      </c>
      <c r="B25" s="244" t="s">
        <v>25</v>
      </c>
      <c r="C25" s="245"/>
      <c r="D25" s="245"/>
      <c r="E25" s="245"/>
      <c r="F25" s="246"/>
      <c r="G25" s="198"/>
      <c r="H25" s="145">
        <f>SUM(D26:D29)</f>
        <v>0</v>
      </c>
      <c r="I25" s="145">
        <f>COUNT(D26:D29)*2</f>
        <v>6</v>
      </c>
      <c r="J25" s="145">
        <f>H25/I25</f>
        <v>0</v>
      </c>
    </row>
    <row r="26" spans="1:10" ht="30" x14ac:dyDescent="0.25">
      <c r="A26" s="150" t="s">
        <v>26</v>
      </c>
      <c r="B26" s="82" t="s">
        <v>431</v>
      </c>
      <c r="C26" s="86" t="s">
        <v>859</v>
      </c>
      <c r="D26" s="85">
        <v>0</v>
      </c>
      <c r="E26" s="85" t="s">
        <v>636</v>
      </c>
      <c r="F26" s="62"/>
      <c r="G26" s="184"/>
    </row>
    <row r="27" spans="1:10" ht="45" x14ac:dyDescent="0.25">
      <c r="A27" s="150" t="s">
        <v>27</v>
      </c>
      <c r="B27" s="14" t="s">
        <v>28</v>
      </c>
      <c r="C27" s="43" t="s">
        <v>734</v>
      </c>
      <c r="D27" s="42">
        <v>0</v>
      </c>
      <c r="E27" s="42" t="s">
        <v>610</v>
      </c>
      <c r="F27" s="45" t="s">
        <v>733</v>
      </c>
      <c r="G27" s="151"/>
    </row>
    <row r="28" spans="1:10" customFormat="1" ht="45" hidden="1" x14ac:dyDescent="0.25">
      <c r="A28" s="25" t="s">
        <v>29</v>
      </c>
      <c r="B28" s="33" t="s">
        <v>630</v>
      </c>
      <c r="C28" s="117"/>
      <c r="D28" s="118"/>
      <c r="E28" s="118"/>
      <c r="F28" s="119"/>
      <c r="G28" s="22"/>
    </row>
    <row r="29" spans="1:10" ht="45.75" thickBot="1" x14ac:dyDescent="0.3">
      <c r="A29" s="150" t="s">
        <v>30</v>
      </c>
      <c r="B29" s="68" t="s">
        <v>31</v>
      </c>
      <c r="C29" s="55" t="s">
        <v>860</v>
      </c>
      <c r="D29" s="71">
        <v>0</v>
      </c>
      <c r="E29" s="71" t="s">
        <v>613</v>
      </c>
      <c r="F29" s="73" t="s">
        <v>861</v>
      </c>
      <c r="G29" s="178"/>
    </row>
    <row r="30" spans="1:10" ht="35.1" customHeight="1" thickBot="1" x14ac:dyDescent="0.3">
      <c r="A30" s="177" t="s">
        <v>32</v>
      </c>
      <c r="B30" s="244" t="s">
        <v>33</v>
      </c>
      <c r="C30" s="245"/>
      <c r="D30" s="245"/>
      <c r="E30" s="245"/>
      <c r="F30" s="246"/>
      <c r="G30" s="198"/>
      <c r="H30" s="145">
        <f>SUM(D31:D44)</f>
        <v>0</v>
      </c>
      <c r="I30" s="145">
        <f>COUNT(D31:D44)*2</f>
        <v>20</v>
      </c>
      <c r="J30" s="145">
        <f>H30/I30</f>
        <v>0</v>
      </c>
    </row>
    <row r="31" spans="1:10" ht="60" x14ac:dyDescent="0.25">
      <c r="A31" s="150" t="s">
        <v>34</v>
      </c>
      <c r="B31" s="88" t="s">
        <v>35</v>
      </c>
      <c r="C31" s="47" t="s">
        <v>735</v>
      </c>
      <c r="D31" s="91">
        <v>0</v>
      </c>
      <c r="E31" s="91" t="s">
        <v>610</v>
      </c>
      <c r="F31" s="47" t="s">
        <v>736</v>
      </c>
      <c r="G31" s="184"/>
    </row>
    <row r="32" spans="1:10" ht="75" x14ac:dyDescent="0.25">
      <c r="A32" s="150" t="s">
        <v>36</v>
      </c>
      <c r="B32" s="16" t="s">
        <v>37</v>
      </c>
      <c r="C32" s="45" t="s">
        <v>862</v>
      </c>
      <c r="D32" s="54">
        <v>0</v>
      </c>
      <c r="E32" s="54" t="s">
        <v>610</v>
      </c>
      <c r="F32" s="45"/>
      <c r="G32" s="151"/>
    </row>
    <row r="33" spans="1:11" customFormat="1" ht="60" hidden="1" x14ac:dyDescent="0.25">
      <c r="A33" s="25" t="s">
        <v>38</v>
      </c>
      <c r="B33" s="120" t="s">
        <v>39</v>
      </c>
      <c r="C33" s="121"/>
      <c r="D33" s="122"/>
      <c r="E33" s="122"/>
      <c r="F33" s="121"/>
      <c r="G33" s="22"/>
    </row>
    <row r="34" spans="1:11" ht="60" x14ac:dyDescent="0.25">
      <c r="A34" s="150" t="s">
        <v>40</v>
      </c>
      <c r="B34" s="16" t="s">
        <v>41</v>
      </c>
      <c r="C34" s="45" t="s">
        <v>737</v>
      </c>
      <c r="D34" s="54">
        <v>0</v>
      </c>
      <c r="E34" s="54" t="s">
        <v>610</v>
      </c>
      <c r="F34" s="45"/>
      <c r="G34" s="151"/>
    </row>
    <row r="35" spans="1:11" ht="75" x14ac:dyDescent="0.25">
      <c r="A35" s="150" t="s">
        <v>42</v>
      </c>
      <c r="B35" s="16" t="s">
        <v>43</v>
      </c>
      <c r="C35" s="45" t="s">
        <v>863</v>
      </c>
      <c r="D35" s="54">
        <v>0</v>
      </c>
      <c r="E35" s="54" t="s">
        <v>610</v>
      </c>
      <c r="F35" s="45" t="s">
        <v>864</v>
      </c>
      <c r="G35" s="151"/>
    </row>
    <row r="36" spans="1:11" ht="60" x14ac:dyDescent="0.25">
      <c r="A36" s="150" t="s">
        <v>44</v>
      </c>
      <c r="B36" s="16" t="s">
        <v>45</v>
      </c>
      <c r="C36" s="45" t="s">
        <v>738</v>
      </c>
      <c r="D36" s="54">
        <v>0</v>
      </c>
      <c r="E36" s="54" t="s">
        <v>610</v>
      </c>
      <c r="F36" s="45" t="s">
        <v>739</v>
      </c>
      <c r="G36" s="151"/>
    </row>
    <row r="37" spans="1:11" ht="75" x14ac:dyDescent="0.25">
      <c r="A37" s="150" t="s">
        <v>46</v>
      </c>
      <c r="B37" s="16" t="s">
        <v>47</v>
      </c>
      <c r="C37" s="45" t="s">
        <v>740</v>
      </c>
      <c r="D37" s="54">
        <v>0</v>
      </c>
      <c r="E37" s="54" t="s">
        <v>610</v>
      </c>
      <c r="F37" s="45" t="s">
        <v>741</v>
      </c>
      <c r="G37" s="151"/>
    </row>
    <row r="38" spans="1:11" ht="105" x14ac:dyDescent="0.25">
      <c r="A38" s="150" t="s">
        <v>48</v>
      </c>
      <c r="B38" s="16" t="s">
        <v>49</v>
      </c>
      <c r="C38" s="45" t="s">
        <v>865</v>
      </c>
      <c r="D38" s="54">
        <v>0</v>
      </c>
      <c r="E38" s="54" t="s">
        <v>610</v>
      </c>
      <c r="F38" s="45" t="s">
        <v>920</v>
      </c>
      <c r="G38" s="151"/>
    </row>
    <row r="39" spans="1:11" customFormat="1" ht="60" hidden="1" x14ac:dyDescent="0.25">
      <c r="A39" s="25" t="s">
        <v>50</v>
      </c>
      <c r="B39" s="123" t="s">
        <v>51</v>
      </c>
      <c r="C39" s="121"/>
      <c r="D39" s="122"/>
      <c r="E39" s="122"/>
      <c r="F39" s="121"/>
      <c r="G39" s="22"/>
    </row>
    <row r="40" spans="1:11" ht="45" x14ac:dyDescent="0.25">
      <c r="A40" s="150" t="s">
        <v>52</v>
      </c>
      <c r="B40" s="16" t="s">
        <v>53</v>
      </c>
      <c r="C40" s="45" t="s">
        <v>866</v>
      </c>
      <c r="D40" s="54">
        <v>0</v>
      </c>
      <c r="E40" s="54" t="s">
        <v>610</v>
      </c>
      <c r="F40" s="45"/>
      <c r="G40" s="151"/>
    </row>
    <row r="41" spans="1:11" ht="60" x14ac:dyDescent="0.25">
      <c r="A41" s="150" t="s">
        <v>54</v>
      </c>
      <c r="B41" s="38" t="s">
        <v>55</v>
      </c>
      <c r="C41" s="45" t="s">
        <v>742</v>
      </c>
      <c r="D41" s="54">
        <v>0</v>
      </c>
      <c r="E41" s="54" t="s">
        <v>610</v>
      </c>
      <c r="F41" s="45" t="s">
        <v>743</v>
      </c>
      <c r="G41" s="151"/>
    </row>
    <row r="42" spans="1:11" customFormat="1" ht="60" hidden="1" x14ac:dyDescent="0.25">
      <c r="A42" s="27" t="s">
        <v>56</v>
      </c>
      <c r="B42" s="37" t="s">
        <v>57</v>
      </c>
      <c r="C42" s="124"/>
      <c r="D42" s="125"/>
      <c r="E42" s="125"/>
      <c r="F42" s="124"/>
      <c r="G42" s="22"/>
    </row>
    <row r="43" spans="1:11" customFormat="1" ht="60" hidden="1" x14ac:dyDescent="0.25">
      <c r="A43" s="24" t="s">
        <v>58</v>
      </c>
      <c r="B43" s="36" t="s">
        <v>59</v>
      </c>
      <c r="C43" s="34"/>
      <c r="D43" s="35"/>
      <c r="E43" s="35"/>
      <c r="F43" s="34"/>
      <c r="G43" s="22"/>
    </row>
    <row r="44" spans="1:11" ht="45.75" thickBot="1" x14ac:dyDescent="0.3">
      <c r="A44" s="150" t="s">
        <v>60</v>
      </c>
      <c r="B44" s="187" t="s">
        <v>540</v>
      </c>
      <c r="C44" s="46" t="s">
        <v>867</v>
      </c>
      <c r="D44" s="75">
        <v>0</v>
      </c>
      <c r="E44" s="75" t="s">
        <v>610</v>
      </c>
      <c r="F44" s="46"/>
      <c r="G44" s="178"/>
    </row>
    <row r="45" spans="1:11" ht="35.1" customHeight="1" thickBot="1" x14ac:dyDescent="0.3">
      <c r="A45" s="177" t="s">
        <v>61</v>
      </c>
      <c r="B45" s="244" t="s">
        <v>62</v>
      </c>
      <c r="C45" s="245"/>
      <c r="D45" s="245"/>
      <c r="E45" s="245"/>
      <c r="F45" s="246"/>
      <c r="G45" s="197"/>
      <c r="H45" s="145">
        <f>SUM(D46:D47)</f>
        <v>0</v>
      </c>
      <c r="I45" s="145">
        <f>COUNT(D46:D47)*2</f>
        <v>4</v>
      </c>
      <c r="J45" s="145">
        <f>H45/I45</f>
        <v>0</v>
      </c>
    </row>
    <row r="46" spans="1:11" ht="105" x14ac:dyDescent="0.25">
      <c r="A46" s="150" t="s">
        <v>63</v>
      </c>
      <c r="B46" s="82" t="s">
        <v>64</v>
      </c>
      <c r="C46" s="86" t="s">
        <v>868</v>
      </c>
      <c r="D46" s="85">
        <v>0</v>
      </c>
      <c r="E46" s="85" t="s">
        <v>610</v>
      </c>
      <c r="F46" s="86" t="s">
        <v>744</v>
      </c>
      <c r="G46" s="184"/>
    </row>
    <row r="47" spans="1:11" ht="60.75" thickBot="1" x14ac:dyDescent="0.3">
      <c r="A47" s="150" t="s">
        <v>65</v>
      </c>
      <c r="B47" s="68" t="s">
        <v>66</v>
      </c>
      <c r="C47" s="55" t="s">
        <v>486</v>
      </c>
      <c r="D47" s="71">
        <v>0</v>
      </c>
      <c r="E47" s="71" t="s">
        <v>610</v>
      </c>
      <c r="F47" s="178"/>
      <c r="G47" s="179"/>
    </row>
    <row r="48" spans="1:11" ht="19.5" thickBot="1" x14ac:dyDescent="0.3">
      <c r="A48" s="177"/>
      <c r="B48" s="214" t="s">
        <v>67</v>
      </c>
      <c r="C48" s="215"/>
      <c r="D48" s="215"/>
      <c r="E48" s="215"/>
      <c r="F48" s="216"/>
      <c r="G48" s="176"/>
      <c r="H48" s="154">
        <f>SUM(H49+H60+H69)</f>
        <v>0</v>
      </c>
      <c r="I48" s="145">
        <f>SUM(I49+I60+I69)</f>
        <v>34</v>
      </c>
      <c r="K48" s="145">
        <v>17</v>
      </c>
    </row>
    <row r="49" spans="1:10" ht="35.1" customHeight="1" thickBot="1" x14ac:dyDescent="0.3">
      <c r="A49" s="177" t="s">
        <v>68</v>
      </c>
      <c r="B49" s="244" t="s">
        <v>69</v>
      </c>
      <c r="C49" s="245"/>
      <c r="D49" s="245"/>
      <c r="E49" s="245"/>
      <c r="F49" s="246"/>
      <c r="G49" s="197"/>
      <c r="H49" s="154">
        <f>SUM(D50:D59)</f>
        <v>0</v>
      </c>
      <c r="I49" s="145">
        <f>COUNT(D50:D59)*2</f>
        <v>18</v>
      </c>
      <c r="J49" s="145">
        <f>H49/I49</f>
        <v>0</v>
      </c>
    </row>
    <row r="50" spans="1:10" ht="60" x14ac:dyDescent="0.25">
      <c r="A50" s="150" t="s">
        <v>70</v>
      </c>
      <c r="B50" s="188" t="s">
        <v>71</v>
      </c>
      <c r="C50" s="47" t="s">
        <v>869</v>
      </c>
      <c r="D50" s="91">
        <v>0</v>
      </c>
      <c r="E50" s="91" t="s">
        <v>636</v>
      </c>
      <c r="F50" s="47" t="s">
        <v>748</v>
      </c>
      <c r="G50" s="184"/>
    </row>
    <row r="51" spans="1:10" ht="60" x14ac:dyDescent="0.25">
      <c r="A51" s="150" t="s">
        <v>72</v>
      </c>
      <c r="B51" s="38" t="s">
        <v>73</v>
      </c>
      <c r="C51" s="45" t="s">
        <v>870</v>
      </c>
      <c r="D51" s="54">
        <v>0</v>
      </c>
      <c r="E51" s="54" t="s">
        <v>636</v>
      </c>
      <c r="F51" s="45" t="s">
        <v>871</v>
      </c>
      <c r="G51" s="151"/>
    </row>
    <row r="52" spans="1:10" ht="30" x14ac:dyDescent="0.25">
      <c r="A52" s="150" t="s">
        <v>74</v>
      </c>
      <c r="B52" s="38" t="s">
        <v>75</v>
      </c>
      <c r="C52" s="45" t="s">
        <v>745</v>
      </c>
      <c r="D52" s="54">
        <v>0</v>
      </c>
      <c r="E52" s="54" t="s">
        <v>636</v>
      </c>
      <c r="F52" s="45" t="s">
        <v>746</v>
      </c>
      <c r="G52" s="151"/>
    </row>
    <row r="53" spans="1:10" ht="60" x14ac:dyDescent="0.25">
      <c r="A53" s="150" t="s">
        <v>76</v>
      </c>
      <c r="B53" s="38" t="s">
        <v>77</v>
      </c>
      <c r="C53" s="45" t="s">
        <v>747</v>
      </c>
      <c r="D53" s="54">
        <v>0</v>
      </c>
      <c r="E53" s="54" t="s">
        <v>636</v>
      </c>
      <c r="F53" s="45"/>
      <c r="G53" s="151"/>
    </row>
    <row r="54" spans="1:10" ht="60" x14ac:dyDescent="0.25">
      <c r="A54" s="150" t="s">
        <v>78</v>
      </c>
      <c r="B54" s="38" t="s">
        <v>79</v>
      </c>
      <c r="C54" s="45" t="s">
        <v>872</v>
      </c>
      <c r="D54" s="54">
        <v>0</v>
      </c>
      <c r="E54" s="54" t="s">
        <v>636</v>
      </c>
      <c r="F54" s="45"/>
      <c r="G54" s="151"/>
    </row>
    <row r="55" spans="1:10" ht="60" x14ac:dyDescent="0.25">
      <c r="A55" s="150" t="s">
        <v>80</v>
      </c>
      <c r="B55" s="16" t="s">
        <v>81</v>
      </c>
      <c r="C55" s="45" t="s">
        <v>749</v>
      </c>
      <c r="D55" s="54">
        <v>0</v>
      </c>
      <c r="E55" s="54" t="s">
        <v>626</v>
      </c>
      <c r="F55" s="45" t="s">
        <v>750</v>
      </c>
      <c r="G55" s="151"/>
    </row>
    <row r="56" spans="1:10" ht="75" x14ac:dyDescent="0.25">
      <c r="A56" s="150" t="s">
        <v>82</v>
      </c>
      <c r="B56" s="16" t="s">
        <v>83</v>
      </c>
      <c r="C56" s="13" t="s">
        <v>487</v>
      </c>
      <c r="D56" s="155">
        <v>0</v>
      </c>
      <c r="E56" s="155" t="s">
        <v>641</v>
      </c>
      <c r="F56" s="13"/>
      <c r="G56" s="31"/>
    </row>
    <row r="57" spans="1:10" ht="60" x14ac:dyDescent="0.25">
      <c r="A57" s="150"/>
      <c r="B57" s="16"/>
      <c r="C57" s="45" t="s">
        <v>488</v>
      </c>
      <c r="D57" s="155">
        <v>0</v>
      </c>
      <c r="E57" s="155" t="s">
        <v>638</v>
      </c>
      <c r="F57" s="13"/>
      <c r="G57" s="31"/>
    </row>
    <row r="58" spans="1:10" customFormat="1" ht="75" hidden="1" x14ac:dyDescent="0.25">
      <c r="A58" s="111"/>
      <c r="B58" s="126"/>
      <c r="C58" s="121" t="s">
        <v>494</v>
      </c>
      <c r="D58" s="127"/>
      <c r="E58" s="127"/>
      <c r="F58" s="127"/>
      <c r="G58" s="128"/>
      <c r="H58" s="21"/>
      <c r="I58" s="21"/>
    </row>
    <row r="59" spans="1:10" ht="30.75" thickBot="1" x14ac:dyDescent="0.3">
      <c r="A59" s="150" t="s">
        <v>84</v>
      </c>
      <c r="B59" s="74" t="s">
        <v>85</v>
      </c>
      <c r="C59" s="46" t="s">
        <v>493</v>
      </c>
      <c r="D59" s="189">
        <v>0</v>
      </c>
      <c r="E59" s="75" t="s">
        <v>636</v>
      </c>
      <c r="F59" s="46"/>
      <c r="G59" s="179"/>
    </row>
    <row r="60" spans="1:10" ht="35.1" customHeight="1" thickBot="1" x14ac:dyDescent="0.3">
      <c r="A60" s="177" t="s">
        <v>86</v>
      </c>
      <c r="B60" s="244" t="s">
        <v>87</v>
      </c>
      <c r="C60" s="245"/>
      <c r="D60" s="245"/>
      <c r="E60" s="245"/>
      <c r="F60" s="246"/>
      <c r="G60" s="197"/>
      <c r="H60" s="145">
        <f>SUM(D61:D66)</f>
        <v>0</v>
      </c>
      <c r="I60" s="145">
        <f>COUNT(D61:D66)*2</f>
        <v>12</v>
      </c>
      <c r="J60" s="145">
        <f>H60/I60</f>
        <v>0</v>
      </c>
    </row>
    <row r="61" spans="1:10" ht="60" x14ac:dyDescent="0.25">
      <c r="A61" s="150" t="s">
        <v>88</v>
      </c>
      <c r="B61" s="82" t="s">
        <v>89</v>
      </c>
      <c r="C61" s="86" t="s">
        <v>489</v>
      </c>
      <c r="D61" s="85">
        <v>0</v>
      </c>
      <c r="E61" s="85" t="s">
        <v>639</v>
      </c>
      <c r="F61" s="184"/>
      <c r="G61" s="190"/>
    </row>
    <row r="62" spans="1:10" ht="30" x14ac:dyDescent="0.25">
      <c r="A62" s="150"/>
      <c r="B62" s="14"/>
      <c r="C62" s="43" t="s">
        <v>490</v>
      </c>
      <c r="D62" s="42">
        <v>0</v>
      </c>
      <c r="E62" s="42" t="s">
        <v>636</v>
      </c>
      <c r="F62" s="43"/>
      <c r="G62" s="48"/>
    </row>
    <row r="63" spans="1:10" ht="45" x14ac:dyDescent="0.25">
      <c r="A63" s="150" t="s">
        <v>90</v>
      </c>
      <c r="B63" s="14" t="s">
        <v>91</v>
      </c>
      <c r="C63" s="43" t="s">
        <v>658</v>
      </c>
      <c r="D63" s="42">
        <v>0</v>
      </c>
      <c r="E63" s="42" t="s">
        <v>636</v>
      </c>
      <c r="F63" s="43" t="s">
        <v>659</v>
      </c>
      <c r="G63" s="48"/>
    </row>
    <row r="64" spans="1:10" ht="30" x14ac:dyDescent="0.25">
      <c r="A64" s="150"/>
      <c r="B64" s="14"/>
      <c r="C64" s="43" t="s">
        <v>491</v>
      </c>
      <c r="D64" s="42">
        <v>0</v>
      </c>
      <c r="E64" s="42" t="s">
        <v>636</v>
      </c>
      <c r="F64" s="151"/>
      <c r="G64" s="153"/>
    </row>
    <row r="65" spans="1:11" ht="30" x14ac:dyDescent="0.25">
      <c r="A65" s="150"/>
      <c r="B65" s="14"/>
      <c r="C65" s="43" t="s">
        <v>492</v>
      </c>
      <c r="D65" s="42">
        <v>0</v>
      </c>
      <c r="E65" s="42" t="s">
        <v>636</v>
      </c>
      <c r="F65" s="151"/>
      <c r="G65" s="153"/>
    </row>
    <row r="66" spans="1:11" ht="75.75" thickBot="1" x14ac:dyDescent="0.3">
      <c r="A66" s="150" t="s">
        <v>92</v>
      </c>
      <c r="B66" s="14" t="s">
        <v>93</v>
      </c>
      <c r="C66" s="45" t="s">
        <v>519</v>
      </c>
      <c r="D66" s="42">
        <v>0</v>
      </c>
      <c r="E66" s="42" t="s">
        <v>625</v>
      </c>
      <c r="F66" s="43" t="s">
        <v>495</v>
      </c>
      <c r="G66" s="48"/>
    </row>
    <row r="67" spans="1:11" customFormat="1" ht="60.75" hidden="1" thickBot="1" x14ac:dyDescent="0.3">
      <c r="A67" s="27" t="s">
        <v>94</v>
      </c>
      <c r="B67" s="3" t="s">
        <v>95</v>
      </c>
      <c r="C67" s="4"/>
      <c r="D67" s="28"/>
      <c r="E67" s="29"/>
      <c r="F67" s="4"/>
      <c r="G67" s="23"/>
    </row>
    <row r="68" spans="1:11" customFormat="1" ht="75.75" hidden="1" thickBot="1" x14ac:dyDescent="0.3">
      <c r="A68" s="24" t="s">
        <v>96</v>
      </c>
      <c r="B68" s="7" t="s">
        <v>97</v>
      </c>
      <c r="C68" s="9"/>
      <c r="D68" s="9"/>
      <c r="E68" s="9"/>
      <c r="F68" s="9"/>
      <c r="G68" s="22"/>
    </row>
    <row r="69" spans="1:11" ht="35.1" customHeight="1" thickBot="1" x14ac:dyDescent="0.3">
      <c r="A69" s="177" t="s">
        <v>98</v>
      </c>
      <c r="B69" s="244" t="s">
        <v>99</v>
      </c>
      <c r="C69" s="245"/>
      <c r="D69" s="245"/>
      <c r="E69" s="245"/>
      <c r="F69" s="246"/>
      <c r="G69" s="197"/>
      <c r="H69" s="145">
        <f>SUM(D70:D71)</f>
        <v>0</v>
      </c>
      <c r="I69" s="145">
        <f>COUNT(D70:D71)*2</f>
        <v>4</v>
      </c>
      <c r="J69" s="145">
        <f>H69/I69</f>
        <v>0</v>
      </c>
    </row>
    <row r="70" spans="1:11" ht="90" x14ac:dyDescent="0.25">
      <c r="A70" s="150" t="s">
        <v>100</v>
      </c>
      <c r="B70" s="82" t="s">
        <v>101</v>
      </c>
      <c r="C70" s="86" t="s">
        <v>873</v>
      </c>
      <c r="D70" s="85">
        <v>0</v>
      </c>
      <c r="E70" s="85" t="s">
        <v>612</v>
      </c>
      <c r="F70" s="86" t="s">
        <v>751</v>
      </c>
      <c r="G70" s="86"/>
    </row>
    <row r="71" spans="1:11" ht="90.75" thickBot="1" x14ac:dyDescent="0.3">
      <c r="A71" s="150" t="s">
        <v>102</v>
      </c>
      <c r="B71" s="14" t="s">
        <v>103</v>
      </c>
      <c r="C71" s="43" t="s">
        <v>687</v>
      </c>
      <c r="D71" s="42">
        <v>0</v>
      </c>
      <c r="E71" s="42" t="s">
        <v>643</v>
      </c>
      <c r="F71" s="151"/>
      <c r="G71" s="153"/>
    </row>
    <row r="72" spans="1:11" customFormat="1" ht="75.75" hidden="1" thickBot="1" x14ac:dyDescent="0.3">
      <c r="A72" s="27" t="s">
        <v>104</v>
      </c>
      <c r="B72" s="3" t="s">
        <v>105</v>
      </c>
      <c r="C72" s="17" t="s">
        <v>752</v>
      </c>
      <c r="D72" s="39"/>
      <c r="E72" s="39"/>
      <c r="F72" s="17" t="s">
        <v>753</v>
      </c>
      <c r="G72" s="22"/>
    </row>
    <row r="73" spans="1:11" customFormat="1" ht="60.75" hidden="1" thickBot="1" x14ac:dyDescent="0.3">
      <c r="A73" s="24" t="s">
        <v>106</v>
      </c>
      <c r="B73" s="7" t="s">
        <v>432</v>
      </c>
      <c r="C73" s="10" t="s">
        <v>754</v>
      </c>
      <c r="D73" s="40"/>
      <c r="E73" s="40"/>
      <c r="F73" s="10" t="s">
        <v>874</v>
      </c>
      <c r="G73" s="22"/>
    </row>
    <row r="74" spans="1:11" ht="18.75" customHeight="1" thickBot="1" x14ac:dyDescent="0.3">
      <c r="A74" s="150"/>
      <c r="B74" s="214" t="s">
        <v>107</v>
      </c>
      <c r="C74" s="215"/>
      <c r="D74" s="215"/>
      <c r="E74" s="215"/>
      <c r="F74" s="216"/>
      <c r="G74" s="176"/>
      <c r="H74" s="145">
        <f>SUM(H75+H90+H96+H99)</f>
        <v>0</v>
      </c>
      <c r="I74" s="145">
        <f>I75+I90+I96+I99</f>
        <v>54</v>
      </c>
      <c r="K74" s="145">
        <v>27</v>
      </c>
    </row>
    <row r="75" spans="1:11" ht="35.1" customHeight="1" thickBot="1" x14ac:dyDescent="0.3">
      <c r="A75" s="177" t="s">
        <v>108</v>
      </c>
      <c r="B75" s="244" t="s">
        <v>433</v>
      </c>
      <c r="C75" s="245"/>
      <c r="D75" s="245"/>
      <c r="E75" s="245"/>
      <c r="F75" s="246"/>
      <c r="G75" s="197"/>
      <c r="H75" s="145">
        <f>SUM(D76:D89)</f>
        <v>0</v>
      </c>
      <c r="I75" s="145">
        <f>COUNT(D76:D89)*2</f>
        <v>28</v>
      </c>
      <c r="J75" s="145">
        <f>H75/I75</f>
        <v>0</v>
      </c>
    </row>
    <row r="76" spans="1:11" ht="60" x14ac:dyDescent="0.25">
      <c r="A76" s="150" t="s">
        <v>109</v>
      </c>
      <c r="B76" s="82" t="s">
        <v>434</v>
      </c>
      <c r="C76" s="86" t="s">
        <v>759</v>
      </c>
      <c r="D76" s="85">
        <v>0</v>
      </c>
      <c r="E76" s="85" t="s">
        <v>625</v>
      </c>
      <c r="F76" s="47" t="s">
        <v>496</v>
      </c>
      <c r="G76" s="87"/>
    </row>
    <row r="77" spans="1:11" ht="45" x14ac:dyDescent="0.25">
      <c r="A77" s="150" t="s">
        <v>110</v>
      </c>
      <c r="B77" s="152" t="s">
        <v>111</v>
      </c>
      <c r="C77" s="43" t="s">
        <v>653</v>
      </c>
      <c r="D77" s="42">
        <v>0</v>
      </c>
      <c r="E77" s="42" t="s">
        <v>636</v>
      </c>
      <c r="F77" s="151"/>
      <c r="G77" s="153"/>
    </row>
    <row r="78" spans="1:11" ht="30" x14ac:dyDescent="0.25">
      <c r="A78" s="150"/>
      <c r="B78" s="152"/>
      <c r="C78" s="43" t="s">
        <v>688</v>
      </c>
      <c r="D78" s="42">
        <v>0</v>
      </c>
      <c r="E78" s="42" t="s">
        <v>636</v>
      </c>
      <c r="F78" s="151"/>
      <c r="G78" s="153"/>
    </row>
    <row r="79" spans="1:11" ht="45" x14ac:dyDescent="0.25">
      <c r="A79" s="150"/>
      <c r="B79" s="152"/>
      <c r="C79" s="43" t="s">
        <v>654</v>
      </c>
      <c r="D79" s="42">
        <v>0</v>
      </c>
      <c r="E79" s="42" t="s">
        <v>636</v>
      </c>
      <c r="F79" s="151"/>
      <c r="G79" s="153"/>
    </row>
    <row r="80" spans="1:11" ht="30" x14ac:dyDescent="0.25">
      <c r="A80" s="150"/>
      <c r="B80" s="152"/>
      <c r="C80" s="43" t="s">
        <v>655</v>
      </c>
      <c r="D80" s="42">
        <v>0</v>
      </c>
      <c r="E80" s="42" t="s">
        <v>636</v>
      </c>
      <c r="F80" s="151"/>
      <c r="G80" s="153"/>
    </row>
    <row r="81" spans="1:10" ht="30" x14ac:dyDescent="0.25">
      <c r="A81" s="150"/>
      <c r="B81" s="152"/>
      <c r="C81" s="43" t="s">
        <v>656</v>
      </c>
      <c r="D81" s="42">
        <v>0</v>
      </c>
      <c r="E81" s="42" t="s">
        <v>636</v>
      </c>
      <c r="F81" s="151"/>
      <c r="G81" s="153"/>
    </row>
    <row r="82" spans="1:10" ht="60" x14ac:dyDescent="0.25">
      <c r="A82" s="150" t="s">
        <v>112</v>
      </c>
      <c r="B82" s="14" t="s">
        <v>113</v>
      </c>
      <c r="C82" s="50" t="s">
        <v>497</v>
      </c>
      <c r="D82" s="42">
        <v>0</v>
      </c>
      <c r="E82" s="42" t="s">
        <v>625</v>
      </c>
      <c r="F82" s="151"/>
      <c r="G82" s="153"/>
    </row>
    <row r="83" spans="1:10" ht="60" x14ac:dyDescent="0.25">
      <c r="A83" s="150"/>
      <c r="B83" s="14"/>
      <c r="C83" s="43" t="s">
        <v>758</v>
      </c>
      <c r="D83" s="42">
        <v>0</v>
      </c>
      <c r="E83" s="42" t="s">
        <v>636</v>
      </c>
      <c r="F83" s="151"/>
      <c r="G83" s="153"/>
    </row>
    <row r="84" spans="1:10" ht="45" x14ac:dyDescent="0.25">
      <c r="A84" s="150"/>
      <c r="B84" s="14"/>
      <c r="C84" s="43" t="s">
        <v>498</v>
      </c>
      <c r="D84" s="42">
        <v>0</v>
      </c>
      <c r="E84" s="42" t="s">
        <v>636</v>
      </c>
      <c r="F84" s="151"/>
      <c r="G84" s="153"/>
    </row>
    <row r="85" spans="1:10" ht="30" x14ac:dyDescent="0.25">
      <c r="A85" s="150"/>
      <c r="B85" s="14"/>
      <c r="C85" s="43" t="s">
        <v>499</v>
      </c>
      <c r="D85" s="42">
        <v>0</v>
      </c>
      <c r="E85" s="42" t="s">
        <v>636</v>
      </c>
      <c r="F85" s="151"/>
      <c r="G85" s="153"/>
    </row>
    <row r="86" spans="1:10" ht="60" x14ac:dyDescent="0.25">
      <c r="A86" s="150" t="s">
        <v>114</v>
      </c>
      <c r="B86" s="14" t="s">
        <v>115</v>
      </c>
      <c r="C86" s="43" t="s">
        <v>755</v>
      </c>
      <c r="D86" s="42">
        <v>0</v>
      </c>
      <c r="E86" s="42" t="s">
        <v>625</v>
      </c>
      <c r="F86" s="151"/>
      <c r="G86" s="151"/>
    </row>
    <row r="87" spans="1:10" ht="45" x14ac:dyDescent="0.25">
      <c r="A87" s="150" t="s">
        <v>116</v>
      </c>
      <c r="B87" s="152" t="s">
        <v>117</v>
      </c>
      <c r="C87" s="43" t="s">
        <v>756</v>
      </c>
      <c r="D87" s="42">
        <v>0</v>
      </c>
      <c r="E87" s="42" t="s">
        <v>636</v>
      </c>
      <c r="F87" s="43" t="s">
        <v>458</v>
      </c>
      <c r="G87" s="48"/>
    </row>
    <row r="88" spans="1:10" ht="45" x14ac:dyDescent="0.25">
      <c r="A88" s="150" t="s">
        <v>118</v>
      </c>
      <c r="B88" s="152" t="s">
        <v>119</v>
      </c>
      <c r="C88" s="51" t="s">
        <v>757</v>
      </c>
      <c r="D88" s="42">
        <v>0</v>
      </c>
      <c r="E88" s="42" t="s">
        <v>636</v>
      </c>
      <c r="F88" s="45"/>
      <c r="G88" s="49"/>
    </row>
    <row r="89" spans="1:10" ht="60.75" thickBot="1" x14ac:dyDescent="0.3">
      <c r="A89" s="150" t="s">
        <v>120</v>
      </c>
      <c r="B89" s="185" t="s">
        <v>121</v>
      </c>
      <c r="C89" s="191" t="s">
        <v>875</v>
      </c>
      <c r="D89" s="71">
        <v>0</v>
      </c>
      <c r="E89" s="71" t="s">
        <v>636</v>
      </c>
      <c r="F89" s="46"/>
      <c r="G89" s="46"/>
    </row>
    <row r="90" spans="1:10" ht="35.1" customHeight="1" thickBot="1" x14ac:dyDescent="0.3">
      <c r="A90" s="177" t="s">
        <v>122</v>
      </c>
      <c r="B90" s="244" t="s">
        <v>123</v>
      </c>
      <c r="C90" s="245"/>
      <c r="D90" s="245"/>
      <c r="E90" s="245"/>
      <c r="F90" s="246"/>
      <c r="G90" s="197"/>
      <c r="H90" s="145">
        <f>SUM(D91:D95)</f>
        <v>0</v>
      </c>
      <c r="I90" s="145">
        <f>COUNT(D91:D95)*2</f>
        <v>10</v>
      </c>
      <c r="J90" s="145">
        <f>H90/I90</f>
        <v>0</v>
      </c>
    </row>
    <row r="91" spans="1:10" ht="75" x14ac:dyDescent="0.25">
      <c r="A91" s="150" t="s">
        <v>124</v>
      </c>
      <c r="B91" s="88" t="s">
        <v>125</v>
      </c>
      <c r="C91" s="47" t="s">
        <v>500</v>
      </c>
      <c r="D91" s="85">
        <v>0</v>
      </c>
      <c r="E91" s="85" t="s">
        <v>612</v>
      </c>
      <c r="F91" s="47" t="s">
        <v>876</v>
      </c>
      <c r="G91" s="89"/>
    </row>
    <row r="92" spans="1:10" ht="60" x14ac:dyDescent="0.25">
      <c r="A92" s="150" t="s">
        <v>126</v>
      </c>
      <c r="B92" s="16" t="s">
        <v>127</v>
      </c>
      <c r="C92" s="45" t="s">
        <v>761</v>
      </c>
      <c r="D92" s="54">
        <v>0</v>
      </c>
      <c r="E92" s="54" t="s">
        <v>612</v>
      </c>
      <c r="F92" s="45" t="s">
        <v>760</v>
      </c>
      <c r="G92" s="151"/>
    </row>
    <row r="93" spans="1:10" ht="75" x14ac:dyDescent="0.25">
      <c r="A93" s="150" t="s">
        <v>128</v>
      </c>
      <c r="B93" s="16" t="s">
        <v>129</v>
      </c>
      <c r="C93" s="45" t="s">
        <v>762</v>
      </c>
      <c r="D93" s="54">
        <v>0</v>
      </c>
      <c r="E93" s="54" t="s">
        <v>612</v>
      </c>
      <c r="F93" s="45" t="s">
        <v>763</v>
      </c>
      <c r="G93" s="151"/>
    </row>
    <row r="94" spans="1:10" ht="60" x14ac:dyDescent="0.25">
      <c r="A94" s="150" t="s">
        <v>130</v>
      </c>
      <c r="B94" s="16" t="s">
        <v>131</v>
      </c>
      <c r="C94" s="45" t="s">
        <v>660</v>
      </c>
      <c r="D94" s="54">
        <v>0</v>
      </c>
      <c r="E94" s="54" t="s">
        <v>638</v>
      </c>
      <c r="F94" s="45" t="s">
        <v>764</v>
      </c>
      <c r="G94" s="48"/>
    </row>
    <row r="95" spans="1:10" ht="60.75" thickBot="1" x14ac:dyDescent="0.3">
      <c r="A95" s="150" t="s">
        <v>132</v>
      </c>
      <c r="B95" s="74" t="s">
        <v>435</v>
      </c>
      <c r="C95" s="46" t="s">
        <v>765</v>
      </c>
      <c r="D95" s="75">
        <v>0</v>
      </c>
      <c r="E95" s="75" t="s">
        <v>613</v>
      </c>
      <c r="F95" s="46" t="s">
        <v>877</v>
      </c>
      <c r="G95" s="186"/>
    </row>
    <row r="96" spans="1:10" ht="35.1" customHeight="1" thickBot="1" x14ac:dyDescent="0.3">
      <c r="A96" s="177" t="s">
        <v>133</v>
      </c>
      <c r="B96" s="244" t="s">
        <v>134</v>
      </c>
      <c r="C96" s="245"/>
      <c r="D96" s="245"/>
      <c r="E96" s="245"/>
      <c r="F96" s="246"/>
      <c r="G96" s="198"/>
      <c r="H96" s="145">
        <f>SUM(D97:D98)</f>
        <v>0</v>
      </c>
      <c r="I96" s="145">
        <f>COUNT(D97:D98)*2</f>
        <v>4</v>
      </c>
      <c r="J96" s="145">
        <f>H96/I96</f>
        <v>0</v>
      </c>
    </row>
    <row r="97" spans="1:11" ht="60" x14ac:dyDescent="0.25">
      <c r="A97" s="150" t="s">
        <v>135</v>
      </c>
      <c r="B97" s="82" t="s">
        <v>436</v>
      </c>
      <c r="C97" s="86" t="s">
        <v>766</v>
      </c>
      <c r="D97" s="85">
        <v>0</v>
      </c>
      <c r="E97" s="85" t="s">
        <v>637</v>
      </c>
      <c r="F97" s="86" t="s">
        <v>878</v>
      </c>
      <c r="G97" s="86"/>
    </row>
    <row r="98" spans="1:11" ht="60.75" thickBot="1" x14ac:dyDescent="0.3">
      <c r="A98" s="150" t="s">
        <v>136</v>
      </c>
      <c r="B98" s="185" t="s">
        <v>137</v>
      </c>
      <c r="C98" s="55" t="s">
        <v>767</v>
      </c>
      <c r="D98" s="71">
        <v>0</v>
      </c>
      <c r="E98" s="71" t="s">
        <v>637</v>
      </c>
      <c r="F98" s="55" t="s">
        <v>769</v>
      </c>
      <c r="G98" s="178"/>
    </row>
    <row r="99" spans="1:11" ht="35.1" customHeight="1" thickBot="1" x14ac:dyDescent="0.3">
      <c r="A99" s="177" t="s">
        <v>138</v>
      </c>
      <c r="B99" s="244" t="s">
        <v>139</v>
      </c>
      <c r="C99" s="245"/>
      <c r="D99" s="245"/>
      <c r="E99" s="245"/>
      <c r="F99" s="246"/>
      <c r="G99" s="197"/>
      <c r="H99" s="145">
        <f>SUM(D100:D105)</f>
        <v>0</v>
      </c>
      <c r="I99" s="145">
        <f>COUNT(D100:D105)*2</f>
        <v>12</v>
      </c>
      <c r="J99" s="145">
        <f>H99/I99</f>
        <v>0</v>
      </c>
    </row>
    <row r="100" spans="1:11" ht="105" x14ac:dyDescent="0.25">
      <c r="A100" s="150" t="s">
        <v>140</v>
      </c>
      <c r="B100" s="82" t="s">
        <v>141</v>
      </c>
      <c r="C100" s="90" t="s">
        <v>501</v>
      </c>
      <c r="D100" s="85">
        <v>0</v>
      </c>
      <c r="E100" s="85" t="s">
        <v>636</v>
      </c>
      <c r="F100" s="86" t="s">
        <v>921</v>
      </c>
      <c r="G100" s="89"/>
    </row>
    <row r="101" spans="1:11" ht="90" x14ac:dyDescent="0.25">
      <c r="A101" s="150" t="s">
        <v>142</v>
      </c>
      <c r="B101" s="14" t="s">
        <v>143</v>
      </c>
      <c r="C101" s="43" t="s">
        <v>768</v>
      </c>
      <c r="D101" s="54">
        <v>0</v>
      </c>
      <c r="E101" s="54" t="s">
        <v>636</v>
      </c>
      <c r="F101" s="43" t="s">
        <v>459</v>
      </c>
      <c r="G101" s="151"/>
    </row>
    <row r="102" spans="1:11" ht="60" x14ac:dyDescent="0.25">
      <c r="A102" s="150" t="s">
        <v>144</v>
      </c>
      <c r="B102" s="14" t="s">
        <v>145</v>
      </c>
      <c r="C102" s="43" t="s">
        <v>770</v>
      </c>
      <c r="D102" s="54">
        <v>0</v>
      </c>
      <c r="E102" s="54" t="s">
        <v>636</v>
      </c>
      <c r="F102" s="11" t="s">
        <v>879</v>
      </c>
      <c r="G102" s="11"/>
    </row>
    <row r="103" spans="1:11" ht="60" x14ac:dyDescent="0.25">
      <c r="A103" s="150" t="s">
        <v>146</v>
      </c>
      <c r="B103" s="14" t="s">
        <v>147</v>
      </c>
      <c r="C103" s="43" t="s">
        <v>880</v>
      </c>
      <c r="D103" s="54">
        <v>0</v>
      </c>
      <c r="E103" s="54" t="s">
        <v>636</v>
      </c>
      <c r="F103" s="43" t="s">
        <v>617</v>
      </c>
      <c r="G103" s="151"/>
    </row>
    <row r="104" spans="1:11" ht="60" x14ac:dyDescent="0.25">
      <c r="A104" s="150" t="s">
        <v>148</v>
      </c>
      <c r="B104" s="14" t="s">
        <v>149</v>
      </c>
      <c r="C104" s="43" t="s">
        <v>460</v>
      </c>
      <c r="D104" s="54">
        <v>0</v>
      </c>
      <c r="E104" s="54" t="s">
        <v>636</v>
      </c>
      <c r="F104" s="43" t="s">
        <v>771</v>
      </c>
      <c r="G104" s="48"/>
    </row>
    <row r="105" spans="1:11" ht="60.75" thickBot="1" x14ac:dyDescent="0.3">
      <c r="A105" s="150" t="s">
        <v>150</v>
      </c>
      <c r="B105" s="68" t="s">
        <v>151</v>
      </c>
      <c r="C105" s="55" t="s">
        <v>772</v>
      </c>
      <c r="D105" s="75">
        <v>0</v>
      </c>
      <c r="E105" s="75" t="s">
        <v>636</v>
      </c>
      <c r="F105" s="55" t="s">
        <v>773</v>
      </c>
      <c r="G105" s="178"/>
    </row>
    <row r="106" spans="1:11" ht="19.5" thickBot="1" x14ac:dyDescent="0.3">
      <c r="A106" s="177"/>
      <c r="B106" s="214" t="s">
        <v>152</v>
      </c>
      <c r="C106" s="215"/>
      <c r="D106" s="215"/>
      <c r="E106" s="215"/>
      <c r="F106" s="216"/>
      <c r="G106" s="176"/>
      <c r="H106" s="145">
        <f>SUM(H107+H120+H131+H136+H148)</f>
        <v>0</v>
      </c>
      <c r="I106" s="145">
        <f>SUM(I107+I120+I131+I136+I148)</f>
        <v>102</v>
      </c>
      <c r="K106" s="145">
        <v>51</v>
      </c>
    </row>
    <row r="107" spans="1:11" ht="35.1" customHeight="1" thickBot="1" x14ac:dyDescent="0.3">
      <c r="A107" s="177" t="s">
        <v>153</v>
      </c>
      <c r="B107" s="244" t="s">
        <v>154</v>
      </c>
      <c r="C107" s="245"/>
      <c r="D107" s="245"/>
      <c r="E107" s="245"/>
      <c r="F107" s="246"/>
      <c r="G107" s="197"/>
      <c r="H107" s="145">
        <f>SUM(D108:D119)</f>
        <v>0</v>
      </c>
      <c r="I107" s="145">
        <f>COUNT(D108:D119)*2</f>
        <v>24</v>
      </c>
      <c r="J107" s="145">
        <f>H107/I107</f>
        <v>0</v>
      </c>
    </row>
    <row r="108" spans="1:11" ht="65.25" customHeight="1" x14ac:dyDescent="0.25">
      <c r="A108" s="150" t="s">
        <v>155</v>
      </c>
      <c r="B108" s="188" t="s">
        <v>156</v>
      </c>
      <c r="C108" s="47" t="s">
        <v>774</v>
      </c>
      <c r="D108" s="91">
        <v>0</v>
      </c>
      <c r="E108" s="91" t="s">
        <v>610</v>
      </c>
      <c r="F108" s="47"/>
      <c r="G108" s="184"/>
    </row>
    <row r="109" spans="1:11" ht="60" x14ac:dyDescent="0.25">
      <c r="A109" s="150" t="s">
        <v>157</v>
      </c>
      <c r="B109" s="16" t="s">
        <v>158</v>
      </c>
      <c r="C109" s="45" t="s">
        <v>775</v>
      </c>
      <c r="D109" s="54">
        <v>0</v>
      </c>
      <c r="E109" s="54" t="s">
        <v>636</v>
      </c>
      <c r="F109" s="45"/>
      <c r="G109" s="151"/>
    </row>
    <row r="110" spans="1:11" ht="45" x14ac:dyDescent="0.25">
      <c r="A110" s="150" t="s">
        <v>159</v>
      </c>
      <c r="B110" s="38" t="s">
        <v>160</v>
      </c>
      <c r="C110" s="52" t="s">
        <v>461</v>
      </c>
      <c r="D110" s="54">
        <v>0</v>
      </c>
      <c r="E110" s="54" t="s">
        <v>636</v>
      </c>
      <c r="F110" s="52" t="s">
        <v>463</v>
      </c>
      <c r="G110" s="53"/>
    </row>
    <row r="111" spans="1:11" ht="30" x14ac:dyDescent="0.25">
      <c r="A111" s="150"/>
      <c r="B111" s="38"/>
      <c r="C111" s="12" t="s">
        <v>462</v>
      </c>
      <c r="D111" s="54">
        <v>0</v>
      </c>
      <c r="E111" s="54" t="s">
        <v>636</v>
      </c>
      <c r="F111" s="45"/>
      <c r="G111" s="48"/>
    </row>
    <row r="112" spans="1:11" ht="45" x14ac:dyDescent="0.25">
      <c r="A112" s="150"/>
      <c r="B112" s="38"/>
      <c r="C112" s="52" t="s">
        <v>502</v>
      </c>
      <c r="D112" s="54">
        <v>0</v>
      </c>
      <c r="E112" s="54" t="s">
        <v>636</v>
      </c>
      <c r="F112" s="45"/>
      <c r="G112" s="48"/>
    </row>
    <row r="113" spans="1:10" ht="45" x14ac:dyDescent="0.25">
      <c r="A113" s="150" t="s">
        <v>161</v>
      </c>
      <c r="B113" s="38" t="s">
        <v>162</v>
      </c>
      <c r="C113" s="52" t="s">
        <v>777</v>
      </c>
      <c r="D113" s="54">
        <v>0</v>
      </c>
      <c r="E113" s="54" t="s">
        <v>636</v>
      </c>
      <c r="F113" s="45"/>
      <c r="G113" s="153"/>
    </row>
    <row r="114" spans="1:10" ht="45" x14ac:dyDescent="0.25">
      <c r="A114" s="150" t="s">
        <v>163</v>
      </c>
      <c r="B114" s="16" t="s">
        <v>164</v>
      </c>
      <c r="C114" s="45" t="s">
        <v>776</v>
      </c>
      <c r="D114" s="54">
        <v>0</v>
      </c>
      <c r="E114" s="54" t="s">
        <v>636</v>
      </c>
      <c r="F114" s="45" t="s">
        <v>689</v>
      </c>
      <c r="G114" s="48"/>
    </row>
    <row r="115" spans="1:10" ht="81.75" customHeight="1" x14ac:dyDescent="0.25">
      <c r="A115" s="150" t="s">
        <v>165</v>
      </c>
      <c r="B115" s="16" t="s">
        <v>166</v>
      </c>
      <c r="C115" s="45" t="s">
        <v>778</v>
      </c>
      <c r="D115" s="54">
        <v>0</v>
      </c>
      <c r="E115" s="54" t="s">
        <v>636</v>
      </c>
      <c r="F115" s="45"/>
      <c r="G115" s="151"/>
    </row>
    <row r="116" spans="1:10" ht="75" x14ac:dyDescent="0.25">
      <c r="A116" s="150" t="s">
        <v>167</v>
      </c>
      <c r="B116" s="16" t="s">
        <v>168</v>
      </c>
      <c r="C116" s="45" t="s">
        <v>779</v>
      </c>
      <c r="D116" s="54">
        <v>0</v>
      </c>
      <c r="E116" s="54" t="s">
        <v>636</v>
      </c>
      <c r="F116" s="45"/>
      <c r="G116" s="151"/>
    </row>
    <row r="117" spans="1:10" ht="45" x14ac:dyDescent="0.25">
      <c r="A117" s="150" t="s">
        <v>169</v>
      </c>
      <c r="B117" s="16" t="s">
        <v>170</v>
      </c>
      <c r="C117" s="45" t="s">
        <v>780</v>
      </c>
      <c r="D117" s="54">
        <v>0</v>
      </c>
      <c r="E117" s="54" t="s">
        <v>636</v>
      </c>
      <c r="F117" s="45"/>
      <c r="G117" s="151"/>
    </row>
    <row r="118" spans="1:10" ht="60" x14ac:dyDescent="0.25">
      <c r="A118" s="150" t="s">
        <v>171</v>
      </c>
      <c r="B118" s="16" t="s">
        <v>172</v>
      </c>
      <c r="C118" s="45" t="s">
        <v>781</v>
      </c>
      <c r="D118" s="54">
        <v>0</v>
      </c>
      <c r="E118" s="54" t="s">
        <v>625</v>
      </c>
      <c r="F118" s="45" t="s">
        <v>782</v>
      </c>
      <c r="G118" s="151"/>
    </row>
    <row r="119" spans="1:10" ht="45.75" thickBot="1" x14ac:dyDescent="0.3">
      <c r="A119" s="150" t="s">
        <v>173</v>
      </c>
      <c r="B119" s="74" t="s">
        <v>174</v>
      </c>
      <c r="C119" s="46" t="s">
        <v>783</v>
      </c>
      <c r="D119" s="75">
        <v>0</v>
      </c>
      <c r="E119" s="75" t="s">
        <v>625</v>
      </c>
      <c r="F119" s="46"/>
      <c r="G119" s="178"/>
    </row>
    <row r="120" spans="1:10" ht="35.1" customHeight="1" thickBot="1" x14ac:dyDescent="0.3">
      <c r="A120" s="177" t="s">
        <v>175</v>
      </c>
      <c r="B120" s="244" t="s">
        <v>176</v>
      </c>
      <c r="C120" s="245"/>
      <c r="D120" s="245"/>
      <c r="E120" s="245"/>
      <c r="F120" s="246"/>
      <c r="G120" s="198"/>
      <c r="H120" s="145">
        <f>SUM(D121:D130)</f>
        <v>0</v>
      </c>
      <c r="I120" s="145">
        <f>COUNT(D121:D130)*2</f>
        <v>20</v>
      </c>
      <c r="J120" s="145">
        <f>H120/I120</f>
        <v>0</v>
      </c>
    </row>
    <row r="121" spans="1:10" ht="60" x14ac:dyDescent="0.25">
      <c r="A121" s="150" t="s">
        <v>177</v>
      </c>
      <c r="B121" s="82" t="s">
        <v>178</v>
      </c>
      <c r="C121" s="47" t="s">
        <v>784</v>
      </c>
      <c r="D121" s="91">
        <v>0</v>
      </c>
      <c r="E121" s="91" t="s">
        <v>612</v>
      </c>
      <c r="F121" s="47"/>
      <c r="G121" s="184"/>
    </row>
    <row r="122" spans="1:10" ht="75" x14ac:dyDescent="0.25">
      <c r="A122" s="150" t="s">
        <v>179</v>
      </c>
      <c r="B122" s="14" t="s">
        <v>180</v>
      </c>
      <c r="C122" s="45" t="s">
        <v>881</v>
      </c>
      <c r="D122" s="54">
        <v>0</v>
      </c>
      <c r="E122" s="54" t="s">
        <v>636</v>
      </c>
      <c r="F122" s="45"/>
      <c r="G122" s="151"/>
    </row>
    <row r="123" spans="1:10" ht="120" x14ac:dyDescent="0.25">
      <c r="A123" s="150"/>
      <c r="B123" s="14"/>
      <c r="C123" s="45" t="s">
        <v>789</v>
      </c>
      <c r="D123" s="54">
        <v>0</v>
      </c>
      <c r="E123" s="54" t="s">
        <v>636</v>
      </c>
      <c r="F123" s="45" t="s">
        <v>790</v>
      </c>
      <c r="G123" s="151"/>
    </row>
    <row r="124" spans="1:10" ht="90" x14ac:dyDescent="0.25">
      <c r="A124" s="150" t="s">
        <v>181</v>
      </c>
      <c r="B124" s="14" t="s">
        <v>182</v>
      </c>
      <c r="C124" s="45" t="s">
        <v>882</v>
      </c>
      <c r="D124" s="54">
        <v>0</v>
      </c>
      <c r="E124" s="54" t="s">
        <v>646</v>
      </c>
      <c r="F124" s="45"/>
      <c r="G124" s="151"/>
    </row>
    <row r="125" spans="1:10" ht="75" x14ac:dyDescent="0.25">
      <c r="A125" s="150" t="s">
        <v>183</v>
      </c>
      <c r="B125" s="152" t="s">
        <v>184</v>
      </c>
      <c r="C125" s="45" t="s">
        <v>785</v>
      </c>
      <c r="D125" s="54">
        <v>0</v>
      </c>
      <c r="E125" s="54" t="s">
        <v>612</v>
      </c>
      <c r="F125" s="45"/>
      <c r="G125" s="151"/>
    </row>
    <row r="126" spans="1:10" ht="45" x14ac:dyDescent="0.25">
      <c r="A126" s="150"/>
      <c r="B126" s="152"/>
      <c r="C126" s="45" t="s">
        <v>788</v>
      </c>
      <c r="D126" s="54">
        <v>0</v>
      </c>
      <c r="E126" s="54" t="s">
        <v>612</v>
      </c>
      <c r="F126" s="45"/>
      <c r="G126" s="151"/>
    </row>
    <row r="127" spans="1:10" ht="75" x14ac:dyDescent="0.25">
      <c r="A127" s="150" t="s">
        <v>185</v>
      </c>
      <c r="B127" s="14" t="s">
        <v>437</v>
      </c>
      <c r="C127" s="45" t="s">
        <v>883</v>
      </c>
      <c r="D127" s="54">
        <v>0</v>
      </c>
      <c r="E127" s="54" t="s">
        <v>636</v>
      </c>
      <c r="F127" s="45"/>
      <c r="G127" s="151"/>
    </row>
    <row r="128" spans="1:10" ht="60" x14ac:dyDescent="0.25">
      <c r="A128" s="150"/>
      <c r="B128" s="14"/>
      <c r="C128" s="45" t="s">
        <v>884</v>
      </c>
      <c r="D128" s="54">
        <v>0</v>
      </c>
      <c r="E128" s="54" t="s">
        <v>636</v>
      </c>
      <c r="F128" s="45"/>
      <c r="G128" s="151"/>
    </row>
    <row r="129" spans="1:10" ht="60" x14ac:dyDescent="0.25">
      <c r="A129" s="149" t="s">
        <v>947</v>
      </c>
      <c r="B129" s="156" t="s">
        <v>597</v>
      </c>
      <c r="C129" s="45" t="s">
        <v>786</v>
      </c>
      <c r="D129" s="54">
        <v>0</v>
      </c>
      <c r="E129" s="54" t="s">
        <v>636</v>
      </c>
      <c r="F129" s="45"/>
      <c r="G129" s="151"/>
    </row>
    <row r="130" spans="1:10" ht="49.5" customHeight="1" thickBot="1" x14ac:dyDescent="0.3">
      <c r="A130" s="149"/>
      <c r="B130" s="192"/>
      <c r="C130" s="46" t="s">
        <v>787</v>
      </c>
      <c r="D130" s="75">
        <v>0</v>
      </c>
      <c r="E130" s="75" t="s">
        <v>636</v>
      </c>
      <c r="F130" s="46"/>
      <c r="G130" s="178"/>
    </row>
    <row r="131" spans="1:10" ht="35.1" customHeight="1" thickBot="1" x14ac:dyDescent="0.3">
      <c r="A131" s="177" t="s">
        <v>186</v>
      </c>
      <c r="B131" s="244" t="s">
        <v>187</v>
      </c>
      <c r="C131" s="245"/>
      <c r="D131" s="245"/>
      <c r="E131" s="245"/>
      <c r="F131" s="246"/>
      <c r="G131" s="198"/>
      <c r="H131" s="145">
        <f>SUM(D132:D135)</f>
        <v>0</v>
      </c>
      <c r="I131" s="145">
        <f>COUNT(D132:D135)*2</f>
        <v>8</v>
      </c>
      <c r="J131" s="145">
        <f>H131/I131</f>
        <v>0</v>
      </c>
    </row>
    <row r="132" spans="1:10" ht="60" x14ac:dyDescent="0.25">
      <c r="A132" s="150" t="s">
        <v>188</v>
      </c>
      <c r="B132" s="82" t="s">
        <v>189</v>
      </c>
      <c r="C132" s="47" t="s">
        <v>791</v>
      </c>
      <c r="D132" s="91">
        <v>0</v>
      </c>
      <c r="E132" s="91" t="s">
        <v>612</v>
      </c>
      <c r="F132" s="47" t="s">
        <v>792</v>
      </c>
      <c r="G132" s="184"/>
    </row>
    <row r="133" spans="1:10" ht="60" x14ac:dyDescent="0.25">
      <c r="A133" s="150" t="s">
        <v>190</v>
      </c>
      <c r="B133" s="14" t="s">
        <v>191</v>
      </c>
      <c r="C133" s="45" t="s">
        <v>627</v>
      </c>
      <c r="D133" s="54">
        <v>0</v>
      </c>
      <c r="E133" s="54" t="s">
        <v>612</v>
      </c>
      <c r="F133" s="45"/>
      <c r="G133" s="151"/>
    </row>
    <row r="134" spans="1:10" ht="75" x14ac:dyDescent="0.25">
      <c r="A134" s="150" t="s">
        <v>192</v>
      </c>
      <c r="B134" s="14" t="s">
        <v>193</v>
      </c>
      <c r="C134" s="45" t="s">
        <v>793</v>
      </c>
      <c r="D134" s="54">
        <v>0</v>
      </c>
      <c r="E134" s="54" t="s">
        <v>612</v>
      </c>
      <c r="F134" s="45"/>
      <c r="G134" s="151"/>
    </row>
    <row r="135" spans="1:10" ht="75.75" thickBot="1" x14ac:dyDescent="0.3">
      <c r="A135" s="150" t="s">
        <v>194</v>
      </c>
      <c r="B135" s="68" t="s">
        <v>885</v>
      </c>
      <c r="C135" s="46" t="s">
        <v>794</v>
      </c>
      <c r="D135" s="75">
        <v>0</v>
      </c>
      <c r="E135" s="75" t="s">
        <v>638</v>
      </c>
      <c r="F135" s="46" t="s">
        <v>792</v>
      </c>
      <c r="G135" s="178"/>
    </row>
    <row r="136" spans="1:10" ht="35.1" customHeight="1" thickBot="1" x14ac:dyDescent="0.3">
      <c r="A136" s="177" t="s">
        <v>195</v>
      </c>
      <c r="B136" s="244" t="s">
        <v>438</v>
      </c>
      <c r="C136" s="245"/>
      <c r="D136" s="245"/>
      <c r="E136" s="245"/>
      <c r="F136" s="246"/>
      <c r="G136" s="197"/>
      <c r="H136" s="145">
        <f>SUM(D137:D147)</f>
        <v>0</v>
      </c>
      <c r="I136" s="145">
        <f>COUNT(D137:D147)*2</f>
        <v>22</v>
      </c>
      <c r="J136" s="145">
        <f>H136/I136</f>
        <v>0</v>
      </c>
    </row>
    <row r="137" spans="1:10" ht="45" x14ac:dyDescent="0.25">
      <c r="A137" s="150" t="s">
        <v>196</v>
      </c>
      <c r="B137" s="82" t="s">
        <v>197</v>
      </c>
      <c r="C137" s="47" t="s">
        <v>795</v>
      </c>
      <c r="D137" s="91">
        <v>0</v>
      </c>
      <c r="E137" s="91" t="s">
        <v>612</v>
      </c>
      <c r="F137" s="47"/>
      <c r="G137" s="184"/>
    </row>
    <row r="138" spans="1:10" ht="75" x14ac:dyDescent="0.25">
      <c r="A138" s="150"/>
      <c r="B138" s="14"/>
      <c r="C138" s="45" t="s">
        <v>886</v>
      </c>
      <c r="D138" s="54">
        <v>0</v>
      </c>
      <c r="E138" s="54" t="s">
        <v>612</v>
      </c>
      <c r="F138" s="45"/>
      <c r="G138" s="151"/>
    </row>
    <row r="139" spans="1:10" ht="75" x14ac:dyDescent="0.25">
      <c r="A139" s="150" t="s">
        <v>198</v>
      </c>
      <c r="B139" s="14" t="s">
        <v>199</v>
      </c>
      <c r="C139" s="45" t="s">
        <v>796</v>
      </c>
      <c r="D139" s="54">
        <v>0</v>
      </c>
      <c r="E139" s="54" t="s">
        <v>612</v>
      </c>
      <c r="F139" s="45"/>
      <c r="G139" s="151"/>
    </row>
    <row r="140" spans="1:10" ht="75" x14ac:dyDescent="0.25">
      <c r="A140" s="150" t="s">
        <v>200</v>
      </c>
      <c r="B140" s="14" t="s">
        <v>201</v>
      </c>
      <c r="C140" s="45" t="s">
        <v>797</v>
      </c>
      <c r="D140" s="54">
        <v>0</v>
      </c>
      <c r="E140" s="54" t="s">
        <v>612</v>
      </c>
      <c r="F140" s="45"/>
      <c r="G140" s="151"/>
    </row>
    <row r="141" spans="1:10" ht="45" x14ac:dyDescent="0.25">
      <c r="A141" s="150" t="s">
        <v>202</v>
      </c>
      <c r="B141" s="14" t="s">
        <v>203</v>
      </c>
      <c r="C141" s="45" t="s">
        <v>798</v>
      </c>
      <c r="D141" s="54">
        <v>0</v>
      </c>
      <c r="E141" s="54" t="s">
        <v>612</v>
      </c>
      <c r="F141" s="45"/>
      <c r="G141" s="151"/>
    </row>
    <row r="142" spans="1:10" ht="75" x14ac:dyDescent="0.25">
      <c r="A142" s="150" t="s">
        <v>204</v>
      </c>
      <c r="B142" s="14" t="s">
        <v>205</v>
      </c>
      <c r="C142" s="45" t="s">
        <v>799</v>
      </c>
      <c r="D142" s="54">
        <v>0</v>
      </c>
      <c r="E142" s="54" t="s">
        <v>636</v>
      </c>
      <c r="F142" s="45"/>
      <c r="G142" s="151"/>
    </row>
    <row r="143" spans="1:10" ht="60" x14ac:dyDescent="0.25">
      <c r="A143" s="150" t="s">
        <v>206</v>
      </c>
      <c r="B143" s="14" t="s">
        <v>207</v>
      </c>
      <c r="C143" s="45" t="s">
        <v>800</v>
      </c>
      <c r="D143" s="54">
        <v>0</v>
      </c>
      <c r="E143" s="54" t="s">
        <v>612</v>
      </c>
      <c r="F143" s="45"/>
      <c r="G143" s="151"/>
    </row>
    <row r="144" spans="1:10" ht="45" x14ac:dyDescent="0.25">
      <c r="A144" s="150"/>
      <c r="B144" s="14"/>
      <c r="C144" s="45" t="s">
        <v>801</v>
      </c>
      <c r="D144" s="54">
        <v>0</v>
      </c>
      <c r="E144" s="54" t="s">
        <v>612</v>
      </c>
      <c r="F144" s="45"/>
      <c r="G144" s="151"/>
    </row>
    <row r="145" spans="1:10" ht="60" x14ac:dyDescent="0.25">
      <c r="A145" s="150" t="s">
        <v>208</v>
      </c>
      <c r="B145" s="14" t="s">
        <v>209</v>
      </c>
      <c r="C145" s="45" t="s">
        <v>802</v>
      </c>
      <c r="D145" s="54">
        <v>0</v>
      </c>
      <c r="E145" s="54" t="s">
        <v>636</v>
      </c>
      <c r="F145" s="45"/>
      <c r="G145" s="151"/>
    </row>
    <row r="146" spans="1:10" ht="75" x14ac:dyDescent="0.25">
      <c r="A146" s="150"/>
      <c r="B146" s="14"/>
      <c r="C146" s="45" t="s">
        <v>887</v>
      </c>
      <c r="D146" s="54">
        <v>0</v>
      </c>
      <c r="E146" s="54" t="s">
        <v>612</v>
      </c>
      <c r="F146" s="45"/>
      <c r="G146" s="151"/>
    </row>
    <row r="147" spans="1:10" ht="45.75" thickBot="1" x14ac:dyDescent="0.3">
      <c r="A147" s="150" t="s">
        <v>210</v>
      </c>
      <c r="B147" s="68" t="s">
        <v>211</v>
      </c>
      <c r="C147" s="46" t="s">
        <v>503</v>
      </c>
      <c r="D147" s="75">
        <v>0</v>
      </c>
      <c r="E147" s="75" t="s">
        <v>642</v>
      </c>
      <c r="F147" s="46" t="s">
        <v>664</v>
      </c>
      <c r="G147" s="186"/>
    </row>
    <row r="148" spans="1:10" ht="35.1" customHeight="1" thickBot="1" x14ac:dyDescent="0.3">
      <c r="A148" s="177" t="s">
        <v>212</v>
      </c>
      <c r="B148" s="244" t="s">
        <v>213</v>
      </c>
      <c r="C148" s="245"/>
      <c r="D148" s="245"/>
      <c r="E148" s="245"/>
      <c r="F148" s="246"/>
      <c r="G148" s="198"/>
      <c r="H148" s="145">
        <f>SUM(D149:D163)</f>
        <v>0</v>
      </c>
      <c r="I148" s="145">
        <f>COUNT(D149:D163)*2</f>
        <v>28</v>
      </c>
      <c r="J148" s="145">
        <f>H148/I148</f>
        <v>0</v>
      </c>
    </row>
    <row r="149" spans="1:10" ht="90" x14ac:dyDescent="0.25">
      <c r="A149" s="150" t="s">
        <v>214</v>
      </c>
      <c r="B149" s="193" t="s">
        <v>215</v>
      </c>
      <c r="C149" s="86" t="s">
        <v>888</v>
      </c>
      <c r="D149" s="91">
        <v>0</v>
      </c>
      <c r="E149" s="91" t="s">
        <v>638</v>
      </c>
      <c r="F149" s="184"/>
      <c r="G149" s="184"/>
    </row>
    <row r="150" spans="1:10" ht="90" x14ac:dyDescent="0.25">
      <c r="A150" s="150" t="s">
        <v>216</v>
      </c>
      <c r="B150" s="157" t="s">
        <v>217</v>
      </c>
      <c r="C150" s="43" t="s">
        <v>889</v>
      </c>
      <c r="D150" s="54">
        <v>0</v>
      </c>
      <c r="E150" s="54" t="s">
        <v>638</v>
      </c>
      <c r="F150" s="151"/>
      <c r="G150" s="151"/>
    </row>
    <row r="151" spans="1:10" ht="90" x14ac:dyDescent="0.25">
      <c r="A151" s="150" t="s">
        <v>218</v>
      </c>
      <c r="B151" s="157" t="s">
        <v>219</v>
      </c>
      <c r="C151" s="43" t="s">
        <v>803</v>
      </c>
      <c r="D151" s="54">
        <v>0</v>
      </c>
      <c r="E151" s="54" t="s">
        <v>638</v>
      </c>
      <c r="F151" s="151"/>
      <c r="G151" s="151"/>
    </row>
    <row r="152" spans="1:10" ht="60" x14ac:dyDescent="0.25">
      <c r="A152" s="150" t="s">
        <v>220</v>
      </c>
      <c r="B152" s="157" t="s">
        <v>221</v>
      </c>
      <c r="C152" s="43" t="s">
        <v>890</v>
      </c>
      <c r="D152" s="54">
        <v>0</v>
      </c>
      <c r="E152" s="54" t="s">
        <v>638</v>
      </c>
      <c r="F152" s="151"/>
      <c r="G152" s="151"/>
    </row>
    <row r="153" spans="1:10" ht="75" x14ac:dyDescent="0.25">
      <c r="A153" s="150" t="s">
        <v>222</v>
      </c>
      <c r="B153" s="157" t="s">
        <v>223</v>
      </c>
      <c r="C153" s="43" t="s">
        <v>804</v>
      </c>
      <c r="D153" s="54">
        <v>0</v>
      </c>
      <c r="E153" s="54" t="s">
        <v>638</v>
      </c>
      <c r="F153" s="151"/>
      <c r="G153" s="151"/>
    </row>
    <row r="154" spans="1:10" ht="75" x14ac:dyDescent="0.25">
      <c r="A154" s="150" t="s">
        <v>224</v>
      </c>
      <c r="B154" s="157" t="s">
        <v>225</v>
      </c>
      <c r="C154" s="43" t="s">
        <v>805</v>
      </c>
      <c r="D154" s="54">
        <v>0</v>
      </c>
      <c r="E154" s="54" t="s">
        <v>638</v>
      </c>
      <c r="F154" s="151"/>
      <c r="G154" s="151"/>
    </row>
    <row r="155" spans="1:10" ht="90" x14ac:dyDescent="0.25">
      <c r="A155" s="150" t="s">
        <v>226</v>
      </c>
      <c r="B155" s="157" t="s">
        <v>227</v>
      </c>
      <c r="C155" s="43" t="s">
        <v>806</v>
      </c>
      <c r="D155" s="54">
        <v>0</v>
      </c>
      <c r="E155" s="54" t="s">
        <v>638</v>
      </c>
      <c r="F155" s="151"/>
      <c r="G155" s="151"/>
    </row>
    <row r="156" spans="1:10" ht="90" x14ac:dyDescent="0.25">
      <c r="A156" s="150" t="s">
        <v>228</v>
      </c>
      <c r="B156" s="157" t="s">
        <v>229</v>
      </c>
      <c r="C156" s="43" t="s">
        <v>807</v>
      </c>
      <c r="D156" s="54">
        <v>0</v>
      </c>
      <c r="E156" s="54" t="s">
        <v>638</v>
      </c>
      <c r="F156" s="151"/>
      <c r="G156" s="151"/>
    </row>
    <row r="157" spans="1:10" ht="90" x14ac:dyDescent="0.25">
      <c r="A157" s="150" t="s">
        <v>230</v>
      </c>
      <c r="B157" s="157" t="s">
        <v>231</v>
      </c>
      <c r="C157" s="43" t="s">
        <v>891</v>
      </c>
      <c r="D157" s="54">
        <v>0</v>
      </c>
      <c r="E157" s="54" t="s">
        <v>638</v>
      </c>
      <c r="F157" s="151"/>
      <c r="G157" s="151"/>
    </row>
    <row r="158" spans="1:10" ht="75" x14ac:dyDescent="0.25">
      <c r="A158" s="150" t="s">
        <v>232</v>
      </c>
      <c r="B158" s="14" t="s">
        <v>233</v>
      </c>
      <c r="C158" s="43" t="s">
        <v>810</v>
      </c>
      <c r="D158" s="54">
        <v>0</v>
      </c>
      <c r="E158" s="54" t="s">
        <v>638</v>
      </c>
      <c r="F158" s="151"/>
      <c r="G158" s="151"/>
    </row>
    <row r="159" spans="1:10" ht="90" x14ac:dyDescent="0.25">
      <c r="A159" s="150" t="s">
        <v>234</v>
      </c>
      <c r="B159" s="157" t="s">
        <v>235</v>
      </c>
      <c r="C159" s="43" t="s">
        <v>811</v>
      </c>
      <c r="D159" s="54">
        <v>0</v>
      </c>
      <c r="E159" s="54" t="s">
        <v>638</v>
      </c>
      <c r="F159" s="151"/>
      <c r="G159" s="151"/>
    </row>
    <row r="160" spans="1:10" ht="90" x14ac:dyDescent="0.25">
      <c r="A160" s="150" t="s">
        <v>236</v>
      </c>
      <c r="B160" s="157" t="s">
        <v>237</v>
      </c>
      <c r="C160" s="43" t="s">
        <v>812</v>
      </c>
      <c r="D160" s="54">
        <v>0</v>
      </c>
      <c r="E160" s="54" t="s">
        <v>638</v>
      </c>
      <c r="F160" s="151"/>
      <c r="G160" s="151"/>
    </row>
    <row r="161" spans="1:11" customFormat="1" ht="75" hidden="1" x14ac:dyDescent="0.25">
      <c r="A161" s="25" t="s">
        <v>238</v>
      </c>
      <c r="B161" s="129" t="s">
        <v>239</v>
      </c>
      <c r="C161" s="113"/>
      <c r="D161" s="113"/>
      <c r="E161" s="113"/>
      <c r="F161" s="26"/>
      <c r="G161" s="22"/>
    </row>
    <row r="162" spans="1:11" ht="109.5" customHeight="1" x14ac:dyDescent="0.25">
      <c r="A162" s="150" t="s">
        <v>240</v>
      </c>
      <c r="B162" s="14" t="s">
        <v>241</v>
      </c>
      <c r="C162" s="43" t="s">
        <v>809</v>
      </c>
      <c r="D162" s="54">
        <v>0</v>
      </c>
      <c r="E162" s="54" t="s">
        <v>638</v>
      </c>
      <c r="F162" s="151"/>
      <c r="G162" s="151"/>
    </row>
    <row r="163" spans="1:11" ht="66" customHeight="1" thickBot="1" x14ac:dyDescent="0.3">
      <c r="A163" s="150" t="s">
        <v>242</v>
      </c>
      <c r="B163" s="68" t="s">
        <v>243</v>
      </c>
      <c r="C163" s="55" t="s">
        <v>808</v>
      </c>
      <c r="D163" s="75">
        <v>0</v>
      </c>
      <c r="E163" s="75" t="s">
        <v>638</v>
      </c>
      <c r="F163" s="178"/>
      <c r="G163" s="178"/>
    </row>
    <row r="164" spans="1:11" ht="19.5" thickBot="1" x14ac:dyDescent="0.3">
      <c r="A164" s="177"/>
      <c r="B164" s="214" t="s">
        <v>244</v>
      </c>
      <c r="C164" s="215"/>
      <c r="D164" s="215"/>
      <c r="E164" s="215"/>
      <c r="F164" s="216"/>
      <c r="G164" s="176"/>
      <c r="H164" s="145">
        <f>SUM(H165+H171+H185+H195+H201+H215)</f>
        <v>0</v>
      </c>
      <c r="I164" s="154">
        <f>SUM(I165+I171+I185+I195+I201+I215)</f>
        <v>96</v>
      </c>
      <c r="K164" s="145">
        <v>92</v>
      </c>
    </row>
    <row r="165" spans="1:11" ht="35.1" customHeight="1" thickBot="1" x14ac:dyDescent="0.3">
      <c r="A165" s="177" t="s">
        <v>245</v>
      </c>
      <c r="B165" s="244" t="s">
        <v>246</v>
      </c>
      <c r="C165" s="245"/>
      <c r="D165" s="245"/>
      <c r="E165" s="245"/>
      <c r="F165" s="246"/>
      <c r="G165" s="197"/>
      <c r="H165" s="145">
        <f>SUM(D166:D169)</f>
        <v>0</v>
      </c>
      <c r="I165" s="145">
        <f>COUNT(D166:D169)*2</f>
        <v>8</v>
      </c>
      <c r="J165" s="145">
        <f>H165/I165</f>
        <v>0</v>
      </c>
    </row>
    <row r="166" spans="1:11" ht="60" x14ac:dyDescent="0.25">
      <c r="A166" s="150" t="s">
        <v>247</v>
      </c>
      <c r="B166" s="82" t="s">
        <v>248</v>
      </c>
      <c r="C166" s="86" t="s">
        <v>813</v>
      </c>
      <c r="D166" s="85">
        <v>0</v>
      </c>
      <c r="E166" s="85" t="s">
        <v>610</v>
      </c>
      <c r="F166" s="184"/>
      <c r="G166" s="190"/>
    </row>
    <row r="167" spans="1:11" ht="45" x14ac:dyDescent="0.25">
      <c r="A167" s="150"/>
      <c r="B167" s="14"/>
      <c r="C167" s="12" t="s">
        <v>504</v>
      </c>
      <c r="D167" s="42">
        <v>0</v>
      </c>
      <c r="E167" s="42" t="s">
        <v>610</v>
      </c>
      <c r="F167" s="12" t="s">
        <v>505</v>
      </c>
      <c r="G167" s="56"/>
    </row>
    <row r="168" spans="1:11" ht="75" x14ac:dyDescent="0.25">
      <c r="A168" s="150" t="s">
        <v>249</v>
      </c>
      <c r="B168" s="158" t="s">
        <v>725</v>
      </c>
      <c r="C168" s="45" t="s">
        <v>506</v>
      </c>
      <c r="D168" s="42">
        <v>0</v>
      </c>
      <c r="E168" s="42" t="s">
        <v>636</v>
      </c>
      <c r="F168" s="43" t="s">
        <v>507</v>
      </c>
      <c r="G168" s="48"/>
    </row>
    <row r="169" spans="1:11" ht="45.75" thickBot="1" x14ac:dyDescent="0.3">
      <c r="A169" s="150"/>
      <c r="B169" s="14"/>
      <c r="C169" s="57" t="s">
        <v>508</v>
      </c>
      <c r="D169" s="42">
        <v>0</v>
      </c>
      <c r="E169" s="42" t="s">
        <v>636</v>
      </c>
      <c r="F169" s="43" t="s">
        <v>509</v>
      </c>
      <c r="G169" s="48"/>
    </row>
    <row r="170" spans="1:11" customFormat="1" ht="45.75" hidden="1" thickBot="1" x14ac:dyDescent="0.3">
      <c r="A170" s="111"/>
      <c r="B170" s="130"/>
      <c r="C170" s="113" t="s">
        <v>665</v>
      </c>
      <c r="D170" s="131"/>
      <c r="E170" s="131"/>
      <c r="F170" s="132"/>
      <c r="G170" s="133"/>
      <c r="H170" s="21"/>
      <c r="I170" s="21"/>
    </row>
    <row r="171" spans="1:11" ht="35.1" customHeight="1" thickBot="1" x14ac:dyDescent="0.3">
      <c r="A171" s="177" t="s">
        <v>250</v>
      </c>
      <c r="B171" s="244" t="s">
        <v>251</v>
      </c>
      <c r="C171" s="245"/>
      <c r="D171" s="245"/>
      <c r="E171" s="245"/>
      <c r="F171" s="246"/>
      <c r="G171" s="197"/>
      <c r="H171" s="145">
        <f>SUM(D172:D184)</f>
        <v>0</v>
      </c>
      <c r="I171" s="145">
        <f>COUNT(D172:D184)*2</f>
        <v>22</v>
      </c>
      <c r="J171" s="145">
        <f>H171/I171</f>
        <v>0</v>
      </c>
    </row>
    <row r="172" spans="1:11" ht="60" x14ac:dyDescent="0.25">
      <c r="A172" s="150" t="s">
        <v>252</v>
      </c>
      <c r="B172" s="82" t="s">
        <v>253</v>
      </c>
      <c r="C172" s="92" t="s">
        <v>510</v>
      </c>
      <c r="D172" s="85">
        <v>0</v>
      </c>
      <c r="E172" s="85" t="s">
        <v>610</v>
      </c>
      <c r="F172" s="86"/>
      <c r="G172" s="89"/>
    </row>
    <row r="173" spans="1:11" ht="30" x14ac:dyDescent="0.25">
      <c r="A173" s="150"/>
      <c r="B173" s="14"/>
      <c r="C173" s="6" t="s">
        <v>666</v>
      </c>
      <c r="D173" s="42">
        <v>0</v>
      </c>
      <c r="E173" s="42" t="s">
        <v>610</v>
      </c>
      <c r="F173" s="43"/>
      <c r="G173" s="48"/>
    </row>
    <row r="174" spans="1:11" ht="30" x14ac:dyDescent="0.25">
      <c r="A174" s="150"/>
      <c r="B174" s="14"/>
      <c r="C174" s="6" t="s">
        <v>511</v>
      </c>
      <c r="D174" s="42">
        <v>0</v>
      </c>
      <c r="E174" s="42" t="s">
        <v>610</v>
      </c>
      <c r="F174" s="43"/>
      <c r="G174" s="48"/>
    </row>
    <row r="175" spans="1:11" ht="90" x14ac:dyDescent="0.25">
      <c r="A175" s="150" t="s">
        <v>254</v>
      </c>
      <c r="B175" s="152" t="s">
        <v>255</v>
      </c>
      <c r="C175" s="43" t="s">
        <v>512</v>
      </c>
      <c r="D175" s="42">
        <v>0</v>
      </c>
      <c r="E175" s="42" t="s">
        <v>610</v>
      </c>
      <c r="F175" s="43" t="s">
        <v>513</v>
      </c>
      <c r="G175" s="48"/>
    </row>
    <row r="176" spans="1:11" ht="60" x14ac:dyDescent="0.25">
      <c r="A176" s="150" t="s">
        <v>256</v>
      </c>
      <c r="B176" s="14" t="s">
        <v>257</v>
      </c>
      <c r="C176" s="43" t="s">
        <v>680</v>
      </c>
      <c r="D176" s="42">
        <v>0</v>
      </c>
      <c r="E176" s="42" t="s">
        <v>610</v>
      </c>
      <c r="F176" s="43"/>
      <c r="G176" s="48"/>
    </row>
    <row r="177" spans="1:10" customFormat="1" ht="45" hidden="1" x14ac:dyDescent="0.25">
      <c r="A177" s="27" t="s">
        <v>258</v>
      </c>
      <c r="B177" s="8" t="s">
        <v>631</v>
      </c>
      <c r="C177" s="5"/>
      <c r="D177" s="5"/>
      <c r="E177" s="5"/>
      <c r="F177" s="5"/>
      <c r="G177" s="22"/>
    </row>
    <row r="178" spans="1:10" customFormat="1" ht="30" hidden="1" x14ac:dyDescent="0.25">
      <c r="A178" s="24" t="s">
        <v>259</v>
      </c>
      <c r="B178" s="7" t="s">
        <v>260</v>
      </c>
      <c r="C178" s="9"/>
      <c r="D178" s="9"/>
      <c r="E178" s="9"/>
      <c r="F178" s="9"/>
      <c r="G178" s="22"/>
    </row>
    <row r="179" spans="1:10" ht="60" x14ac:dyDescent="0.25">
      <c r="A179" s="150" t="s">
        <v>261</v>
      </c>
      <c r="B179" s="14" t="s">
        <v>262</v>
      </c>
      <c r="C179" s="43" t="s">
        <v>818</v>
      </c>
      <c r="D179" s="42">
        <v>0</v>
      </c>
      <c r="E179" s="42" t="s">
        <v>612</v>
      </c>
      <c r="F179" s="43" t="s">
        <v>819</v>
      </c>
      <c r="G179" s="151"/>
    </row>
    <row r="180" spans="1:10" ht="30" x14ac:dyDescent="0.25">
      <c r="A180" s="150" t="s">
        <v>263</v>
      </c>
      <c r="B180" s="14" t="s">
        <v>517</v>
      </c>
      <c r="C180" s="43" t="s">
        <v>520</v>
      </c>
      <c r="D180" s="42">
        <v>0</v>
      </c>
      <c r="E180" s="42" t="s">
        <v>610</v>
      </c>
      <c r="F180" s="151"/>
      <c r="G180" s="153"/>
    </row>
    <row r="181" spans="1:10" ht="45" x14ac:dyDescent="0.25">
      <c r="A181" s="150"/>
      <c r="B181" s="14"/>
      <c r="C181" s="43" t="s">
        <v>690</v>
      </c>
      <c r="D181" s="42">
        <v>0</v>
      </c>
      <c r="E181" s="42" t="s">
        <v>610</v>
      </c>
      <c r="F181" s="151"/>
      <c r="G181" s="153"/>
    </row>
    <row r="182" spans="1:10" ht="60" x14ac:dyDescent="0.25">
      <c r="A182" s="150" t="s">
        <v>265</v>
      </c>
      <c r="B182" s="14" t="s">
        <v>264</v>
      </c>
      <c r="C182" s="51" t="s">
        <v>691</v>
      </c>
      <c r="D182" s="42">
        <v>0</v>
      </c>
      <c r="E182" s="42" t="s">
        <v>640</v>
      </c>
      <c r="F182" s="43" t="s">
        <v>667</v>
      </c>
      <c r="G182" s="48"/>
    </row>
    <row r="183" spans="1:10" ht="30" x14ac:dyDescent="0.25">
      <c r="A183" s="150"/>
      <c r="B183" s="14"/>
      <c r="C183" s="45" t="s">
        <v>541</v>
      </c>
      <c r="D183" s="42">
        <v>0</v>
      </c>
      <c r="E183" s="42" t="s">
        <v>640</v>
      </c>
      <c r="F183" s="43"/>
      <c r="G183" s="48"/>
    </row>
    <row r="184" spans="1:10" ht="90.75" thickBot="1" x14ac:dyDescent="0.3">
      <c r="A184" s="150" t="s">
        <v>518</v>
      </c>
      <c r="B184" s="68" t="s">
        <v>266</v>
      </c>
      <c r="C184" s="46" t="s">
        <v>814</v>
      </c>
      <c r="D184" s="71">
        <v>0</v>
      </c>
      <c r="E184" s="71" t="s">
        <v>636</v>
      </c>
      <c r="F184" s="178"/>
      <c r="G184" s="179"/>
    </row>
    <row r="185" spans="1:10" ht="35.1" customHeight="1" thickBot="1" x14ac:dyDescent="0.3">
      <c r="A185" s="177" t="s">
        <v>267</v>
      </c>
      <c r="B185" s="244" t="s">
        <v>701</v>
      </c>
      <c r="C185" s="245"/>
      <c r="D185" s="245"/>
      <c r="E185" s="245"/>
      <c r="F185" s="246"/>
      <c r="G185" s="197"/>
      <c r="H185" s="145">
        <f>SUM(D186:D194)</f>
        <v>0</v>
      </c>
      <c r="I185" s="154">
        <f>COUNT(D186:D194)*2</f>
        <v>14</v>
      </c>
      <c r="J185" s="145">
        <f>H185/I185</f>
        <v>0</v>
      </c>
    </row>
    <row r="186" spans="1:10" ht="63" x14ac:dyDescent="0.25">
      <c r="A186" s="150" t="s">
        <v>268</v>
      </c>
      <c r="B186" s="82" t="s">
        <v>269</v>
      </c>
      <c r="C186" s="90" t="s">
        <v>516</v>
      </c>
      <c r="D186" s="85">
        <v>0</v>
      </c>
      <c r="E186" s="85" t="s">
        <v>640</v>
      </c>
      <c r="F186" s="184" t="s">
        <v>515</v>
      </c>
      <c r="G186" s="190"/>
    </row>
    <row r="187" spans="1:10" ht="60" x14ac:dyDescent="0.25">
      <c r="A187" s="150"/>
      <c r="B187" s="14"/>
      <c r="C187" s="12" t="s">
        <v>650</v>
      </c>
      <c r="D187" s="42">
        <v>0</v>
      </c>
      <c r="E187" s="42" t="s">
        <v>640</v>
      </c>
      <c r="F187" s="151"/>
      <c r="G187" s="153"/>
    </row>
    <row r="188" spans="1:10" customFormat="1" ht="45" hidden="1" x14ac:dyDescent="0.25">
      <c r="A188" s="25" t="s">
        <v>270</v>
      </c>
      <c r="B188" s="15" t="s">
        <v>439</v>
      </c>
      <c r="C188" s="26"/>
      <c r="D188" s="26"/>
      <c r="E188" s="26"/>
      <c r="F188" s="26"/>
      <c r="G188" s="22"/>
    </row>
    <row r="189" spans="1:10" ht="60" x14ac:dyDescent="0.25">
      <c r="A189" s="150" t="s">
        <v>271</v>
      </c>
      <c r="B189" s="14" t="s">
        <v>272</v>
      </c>
      <c r="C189" s="43" t="s">
        <v>892</v>
      </c>
      <c r="D189" s="42">
        <v>0</v>
      </c>
      <c r="E189" s="42" t="s">
        <v>625</v>
      </c>
      <c r="F189" s="151"/>
      <c r="G189" s="151"/>
    </row>
    <row r="190" spans="1:10" ht="45" x14ac:dyDescent="0.25">
      <c r="A190" s="150" t="s">
        <v>273</v>
      </c>
      <c r="B190" s="14" t="s">
        <v>274</v>
      </c>
      <c r="C190" s="43" t="s">
        <v>521</v>
      </c>
      <c r="D190" s="42">
        <v>0</v>
      </c>
      <c r="E190" s="42" t="s">
        <v>640</v>
      </c>
      <c r="F190" s="151"/>
      <c r="G190" s="153"/>
    </row>
    <row r="191" spans="1:10" ht="60" x14ac:dyDescent="0.25">
      <c r="A191" s="150" t="s">
        <v>440</v>
      </c>
      <c r="B191" s="14" t="s">
        <v>275</v>
      </c>
      <c r="C191" s="11" t="s">
        <v>702</v>
      </c>
      <c r="D191" s="42">
        <v>0</v>
      </c>
      <c r="E191" s="42" t="s">
        <v>610</v>
      </c>
      <c r="F191" s="11" t="s">
        <v>522</v>
      </c>
      <c r="G191" s="32"/>
    </row>
    <row r="192" spans="1:10" ht="60" x14ac:dyDescent="0.25">
      <c r="A192" s="150" t="s">
        <v>276</v>
      </c>
      <c r="B192" s="14" t="s">
        <v>277</v>
      </c>
      <c r="C192" s="45" t="s">
        <v>523</v>
      </c>
      <c r="D192" s="42">
        <v>0</v>
      </c>
      <c r="E192" s="42" t="s">
        <v>610</v>
      </c>
      <c r="F192" s="151"/>
      <c r="G192" s="153"/>
    </row>
    <row r="193" spans="1:10" customFormat="1" ht="45" hidden="1" x14ac:dyDescent="0.25">
      <c r="A193" s="111"/>
      <c r="B193" s="130"/>
      <c r="C193" s="134" t="s">
        <v>524</v>
      </c>
      <c r="D193" s="131"/>
      <c r="E193" s="131"/>
      <c r="F193" s="26"/>
      <c r="G193" s="135"/>
      <c r="H193" s="21"/>
      <c r="I193" s="21"/>
    </row>
    <row r="194" spans="1:10" ht="45.75" thickBot="1" x14ac:dyDescent="0.3">
      <c r="A194" s="150"/>
      <c r="B194" s="68"/>
      <c r="C194" s="61" t="s">
        <v>525</v>
      </c>
      <c r="D194" s="71">
        <v>0</v>
      </c>
      <c r="E194" s="71" t="s">
        <v>610</v>
      </c>
      <c r="F194" s="178"/>
      <c r="G194" s="179"/>
    </row>
    <row r="195" spans="1:10" ht="35.1" customHeight="1" thickBot="1" x14ac:dyDescent="0.3">
      <c r="A195" s="177" t="s">
        <v>278</v>
      </c>
      <c r="B195" s="244" t="s">
        <v>279</v>
      </c>
      <c r="C195" s="245"/>
      <c r="D195" s="245"/>
      <c r="E195" s="245"/>
      <c r="F195" s="246"/>
      <c r="G195" s="198"/>
      <c r="H195" s="145">
        <f>SUM(D196:D200)</f>
        <v>0</v>
      </c>
      <c r="I195" s="145">
        <f>COUNT(D196:D200)*2</f>
        <v>10</v>
      </c>
      <c r="J195" s="145">
        <f>H195/I195</f>
        <v>0</v>
      </c>
    </row>
    <row r="196" spans="1:10" ht="90" x14ac:dyDescent="0.25">
      <c r="A196" s="150" t="s">
        <v>280</v>
      </c>
      <c r="B196" s="82" t="s">
        <v>281</v>
      </c>
      <c r="C196" s="86" t="s">
        <v>815</v>
      </c>
      <c r="D196" s="85">
        <v>0</v>
      </c>
      <c r="E196" s="85" t="s">
        <v>610</v>
      </c>
      <c r="F196" s="184"/>
      <c r="G196" s="184"/>
    </row>
    <row r="197" spans="1:10" ht="75" x14ac:dyDescent="0.25">
      <c r="A197" s="150" t="s">
        <v>282</v>
      </c>
      <c r="B197" s="14" t="s">
        <v>283</v>
      </c>
      <c r="C197" s="43" t="s">
        <v>893</v>
      </c>
      <c r="D197" s="42">
        <v>0</v>
      </c>
      <c r="E197" s="42" t="s">
        <v>637</v>
      </c>
      <c r="F197" s="151"/>
      <c r="G197" s="151"/>
    </row>
    <row r="198" spans="1:10" ht="75" x14ac:dyDescent="0.25">
      <c r="A198" s="150" t="s">
        <v>284</v>
      </c>
      <c r="B198" s="14" t="s">
        <v>285</v>
      </c>
      <c r="C198" s="43" t="s">
        <v>816</v>
      </c>
      <c r="D198" s="42">
        <v>0</v>
      </c>
      <c r="E198" s="42" t="s">
        <v>612</v>
      </c>
      <c r="F198" s="151"/>
      <c r="G198" s="151"/>
    </row>
    <row r="199" spans="1:10" ht="60" x14ac:dyDescent="0.25">
      <c r="A199" s="150" t="s">
        <v>286</v>
      </c>
      <c r="B199" s="14" t="s">
        <v>287</v>
      </c>
      <c r="C199" s="43" t="s">
        <v>894</v>
      </c>
      <c r="D199" s="42">
        <v>0</v>
      </c>
      <c r="E199" s="42" t="s">
        <v>639</v>
      </c>
      <c r="F199" s="151"/>
      <c r="G199" s="151"/>
    </row>
    <row r="200" spans="1:10" ht="60.75" thickBot="1" x14ac:dyDescent="0.3">
      <c r="A200" s="150" t="s">
        <v>288</v>
      </c>
      <c r="B200" s="68" t="s">
        <v>289</v>
      </c>
      <c r="C200" s="55" t="s">
        <v>817</v>
      </c>
      <c r="D200" s="71">
        <v>0</v>
      </c>
      <c r="E200" s="71" t="s">
        <v>639</v>
      </c>
      <c r="F200" s="178"/>
      <c r="G200" s="178"/>
    </row>
    <row r="201" spans="1:10" ht="35.1" customHeight="1" thickBot="1" x14ac:dyDescent="0.3">
      <c r="A201" s="177" t="s">
        <v>290</v>
      </c>
      <c r="B201" s="244" t="s">
        <v>291</v>
      </c>
      <c r="C201" s="245"/>
      <c r="D201" s="245"/>
      <c r="E201" s="245"/>
      <c r="F201" s="246"/>
      <c r="G201" s="198"/>
      <c r="H201" s="145">
        <f>SUM(D202:D214)</f>
        <v>0</v>
      </c>
      <c r="I201" s="145">
        <f>COUNT(D202:D214)*2</f>
        <v>26</v>
      </c>
      <c r="J201" s="145">
        <f>H201/I201</f>
        <v>0</v>
      </c>
    </row>
    <row r="202" spans="1:10" ht="75" x14ac:dyDescent="0.25">
      <c r="A202" s="150" t="s">
        <v>292</v>
      </c>
      <c r="B202" s="82" t="s">
        <v>293</v>
      </c>
      <c r="C202" s="47" t="s">
        <v>820</v>
      </c>
      <c r="D202" s="85">
        <v>0</v>
      </c>
      <c r="E202" s="85" t="s">
        <v>610</v>
      </c>
      <c r="F202" s="47" t="s">
        <v>545</v>
      </c>
      <c r="G202" s="184"/>
    </row>
    <row r="203" spans="1:10" ht="105" x14ac:dyDescent="0.25">
      <c r="A203" s="150"/>
      <c r="B203" s="14"/>
      <c r="C203" s="45" t="s">
        <v>543</v>
      </c>
      <c r="D203" s="42">
        <v>0</v>
      </c>
      <c r="E203" s="42" t="s">
        <v>610</v>
      </c>
      <c r="F203" s="45" t="s">
        <v>546</v>
      </c>
      <c r="G203" s="151"/>
    </row>
    <row r="204" spans="1:10" ht="135" x14ac:dyDescent="0.25">
      <c r="A204" s="150"/>
      <c r="B204" s="14"/>
      <c r="C204" s="45" t="s">
        <v>544</v>
      </c>
      <c r="D204" s="42">
        <v>0</v>
      </c>
      <c r="E204" s="42" t="s">
        <v>610</v>
      </c>
      <c r="F204" s="45" t="s">
        <v>547</v>
      </c>
      <c r="G204" s="151"/>
    </row>
    <row r="205" spans="1:10" ht="144" customHeight="1" x14ac:dyDescent="0.25">
      <c r="A205" s="150" t="s">
        <v>294</v>
      </c>
      <c r="B205" s="14" t="s">
        <v>295</v>
      </c>
      <c r="C205" s="45" t="s">
        <v>549</v>
      </c>
      <c r="D205" s="42">
        <v>0</v>
      </c>
      <c r="E205" s="42" t="s">
        <v>610</v>
      </c>
      <c r="F205" s="45" t="s">
        <v>551</v>
      </c>
      <c r="G205" s="151"/>
    </row>
    <row r="206" spans="1:10" ht="126.75" customHeight="1" x14ac:dyDescent="0.25">
      <c r="A206" s="150"/>
      <c r="B206" s="14"/>
      <c r="C206" s="45" t="s">
        <v>895</v>
      </c>
      <c r="D206" s="42">
        <v>0</v>
      </c>
      <c r="E206" s="42" t="s">
        <v>610</v>
      </c>
      <c r="F206" s="45"/>
      <c r="G206" s="151"/>
    </row>
    <row r="207" spans="1:10" ht="81.75" customHeight="1" x14ac:dyDescent="0.25">
      <c r="A207" s="150"/>
      <c r="B207" s="14"/>
      <c r="C207" s="45" t="s">
        <v>548</v>
      </c>
      <c r="D207" s="42">
        <v>0</v>
      </c>
      <c r="E207" s="42" t="s">
        <v>610</v>
      </c>
      <c r="F207" s="45" t="s">
        <v>550</v>
      </c>
      <c r="G207" s="151"/>
    </row>
    <row r="208" spans="1:10" ht="75" x14ac:dyDescent="0.25">
      <c r="A208" s="150" t="s">
        <v>296</v>
      </c>
      <c r="B208" s="14" t="s">
        <v>297</v>
      </c>
      <c r="C208" s="45" t="s">
        <v>896</v>
      </c>
      <c r="D208" s="54">
        <v>0</v>
      </c>
      <c r="E208" s="54" t="s">
        <v>610</v>
      </c>
      <c r="F208" s="43" t="s">
        <v>821</v>
      </c>
      <c r="G208" s="151"/>
    </row>
    <row r="209" spans="1:10" ht="45" x14ac:dyDescent="0.25">
      <c r="A209" s="150"/>
      <c r="B209" s="14"/>
      <c r="C209" s="45" t="s">
        <v>897</v>
      </c>
      <c r="D209" s="54">
        <v>0</v>
      </c>
      <c r="E209" s="54" t="s">
        <v>610</v>
      </c>
      <c r="F209" s="43" t="s">
        <v>822</v>
      </c>
      <c r="G209" s="151"/>
    </row>
    <row r="210" spans="1:10" ht="60" x14ac:dyDescent="0.25">
      <c r="A210" s="150"/>
      <c r="B210" s="14"/>
      <c r="C210" s="45" t="s">
        <v>823</v>
      </c>
      <c r="D210" s="54">
        <v>0</v>
      </c>
      <c r="E210" s="54" t="s">
        <v>610</v>
      </c>
      <c r="F210" s="43"/>
      <c r="G210" s="151"/>
    </row>
    <row r="211" spans="1:10" ht="120" x14ac:dyDescent="0.25">
      <c r="A211" s="150" t="s">
        <v>298</v>
      </c>
      <c r="B211" s="14" t="s">
        <v>299</v>
      </c>
      <c r="C211" s="45" t="s">
        <v>898</v>
      </c>
      <c r="D211" s="54">
        <v>0</v>
      </c>
      <c r="E211" s="54" t="s">
        <v>610</v>
      </c>
      <c r="F211" s="43" t="s">
        <v>824</v>
      </c>
      <c r="G211" s="151"/>
    </row>
    <row r="212" spans="1:10" ht="90" x14ac:dyDescent="0.25">
      <c r="A212" s="150" t="s">
        <v>300</v>
      </c>
      <c r="B212" s="14" t="s">
        <v>301</v>
      </c>
      <c r="C212" s="45" t="s">
        <v>825</v>
      </c>
      <c r="D212" s="54">
        <v>0</v>
      </c>
      <c r="E212" s="54" t="s">
        <v>612</v>
      </c>
      <c r="F212" s="43" t="s">
        <v>672</v>
      </c>
      <c r="G212" s="151"/>
    </row>
    <row r="213" spans="1:10" ht="90" x14ac:dyDescent="0.25">
      <c r="A213" s="150" t="s">
        <v>302</v>
      </c>
      <c r="B213" s="14" t="s">
        <v>303</v>
      </c>
      <c r="C213" s="45" t="s">
        <v>899</v>
      </c>
      <c r="D213" s="54">
        <v>0</v>
      </c>
      <c r="E213" s="54" t="s">
        <v>612</v>
      </c>
      <c r="F213" s="45"/>
      <c r="G213" s="151"/>
    </row>
    <row r="214" spans="1:10" ht="120.75" thickBot="1" x14ac:dyDescent="0.3">
      <c r="A214" s="150" t="s">
        <v>304</v>
      </c>
      <c r="B214" s="185" t="s">
        <v>305</v>
      </c>
      <c r="C214" s="46" t="s">
        <v>552</v>
      </c>
      <c r="D214" s="75">
        <v>0</v>
      </c>
      <c r="E214" s="75" t="s">
        <v>612</v>
      </c>
      <c r="F214" s="77" t="s">
        <v>681</v>
      </c>
      <c r="G214" s="178"/>
    </row>
    <row r="215" spans="1:10" ht="35.1" customHeight="1" thickBot="1" x14ac:dyDescent="0.3">
      <c r="A215" s="177" t="s">
        <v>306</v>
      </c>
      <c r="B215" s="244" t="s">
        <v>307</v>
      </c>
      <c r="C215" s="245"/>
      <c r="D215" s="245"/>
      <c r="E215" s="245"/>
      <c r="F215" s="246"/>
      <c r="G215" s="198"/>
      <c r="H215" s="145">
        <f>SUM(D216:D223)</f>
        <v>0</v>
      </c>
      <c r="I215" s="145">
        <f>COUNT(D216:D223)*2</f>
        <v>16</v>
      </c>
      <c r="J215" s="145">
        <f>H215/I215</f>
        <v>0</v>
      </c>
    </row>
    <row r="216" spans="1:10" ht="120" x14ac:dyDescent="0.25">
      <c r="A216" s="149" t="s">
        <v>619</v>
      </c>
      <c r="B216" s="194" t="s">
        <v>618</v>
      </c>
      <c r="C216" s="47" t="s">
        <v>553</v>
      </c>
      <c r="D216" s="91">
        <v>0</v>
      </c>
      <c r="E216" s="91" t="s">
        <v>611</v>
      </c>
      <c r="F216" s="93" t="s">
        <v>682</v>
      </c>
      <c r="G216" s="184"/>
    </row>
    <row r="217" spans="1:10" ht="165" x14ac:dyDescent="0.25">
      <c r="A217" s="149" t="s">
        <v>620</v>
      </c>
      <c r="B217" s="38" t="s">
        <v>308</v>
      </c>
      <c r="C217" s="12" t="s">
        <v>900</v>
      </c>
      <c r="D217" s="159">
        <v>0</v>
      </c>
      <c r="E217" s="159" t="s">
        <v>610</v>
      </c>
      <c r="F217" s="45" t="s">
        <v>901</v>
      </c>
      <c r="G217" s="151"/>
    </row>
    <row r="218" spans="1:10" ht="60" x14ac:dyDescent="0.25">
      <c r="A218" s="149" t="s">
        <v>621</v>
      </c>
      <c r="B218" s="16" t="s">
        <v>309</v>
      </c>
      <c r="C218" s="12" t="s">
        <v>575</v>
      </c>
      <c r="D218" s="159">
        <v>0</v>
      </c>
      <c r="E218" s="54" t="s">
        <v>610</v>
      </c>
      <c r="F218" s="45" t="s">
        <v>673</v>
      </c>
      <c r="G218" s="151"/>
    </row>
    <row r="219" spans="1:10" ht="60" x14ac:dyDescent="0.25">
      <c r="A219" s="149" t="s">
        <v>622</v>
      </c>
      <c r="B219" s="16" t="s">
        <v>310</v>
      </c>
      <c r="C219" s="12" t="s">
        <v>576</v>
      </c>
      <c r="D219" s="159">
        <v>0</v>
      </c>
      <c r="E219" s="54" t="s">
        <v>610</v>
      </c>
      <c r="F219" s="45"/>
      <c r="G219" s="151"/>
    </row>
    <row r="220" spans="1:10" ht="150" x14ac:dyDescent="0.25">
      <c r="A220" s="149" t="s">
        <v>623</v>
      </c>
      <c r="B220" s="16" t="s">
        <v>311</v>
      </c>
      <c r="C220" s="45" t="s">
        <v>579</v>
      </c>
      <c r="D220" s="159">
        <v>0</v>
      </c>
      <c r="E220" s="54" t="s">
        <v>610</v>
      </c>
      <c r="F220" s="45" t="s">
        <v>578</v>
      </c>
      <c r="G220" s="151"/>
    </row>
    <row r="221" spans="1:10" ht="75" x14ac:dyDescent="0.25">
      <c r="A221" s="149"/>
      <c r="B221" s="16"/>
      <c r="C221" s="45" t="s">
        <v>577</v>
      </c>
      <c r="D221" s="159">
        <v>0</v>
      </c>
      <c r="E221" s="54" t="s">
        <v>636</v>
      </c>
      <c r="F221" s="45" t="s">
        <v>684</v>
      </c>
      <c r="G221" s="151"/>
    </row>
    <row r="222" spans="1:10" ht="45" x14ac:dyDescent="0.25">
      <c r="A222" s="149"/>
      <c r="B222" s="16"/>
      <c r="C222" s="45" t="s">
        <v>661</v>
      </c>
      <c r="D222" s="159">
        <v>0</v>
      </c>
      <c r="E222" s="54" t="s">
        <v>625</v>
      </c>
      <c r="F222" s="45" t="s">
        <v>662</v>
      </c>
      <c r="G222" s="151"/>
    </row>
    <row r="223" spans="1:10" ht="60.75" thickBot="1" x14ac:dyDescent="0.3">
      <c r="A223" s="149" t="s">
        <v>624</v>
      </c>
      <c r="B223" s="74" t="s">
        <v>542</v>
      </c>
      <c r="C223" s="78" t="s">
        <v>580</v>
      </c>
      <c r="D223" s="195">
        <v>0</v>
      </c>
      <c r="E223" s="75" t="s">
        <v>612</v>
      </c>
      <c r="F223" s="46" t="s">
        <v>581</v>
      </c>
      <c r="G223" s="178"/>
    </row>
    <row r="224" spans="1:10" ht="35.1" customHeight="1" thickBot="1" x14ac:dyDescent="0.3">
      <c r="A224" s="177" t="s">
        <v>312</v>
      </c>
      <c r="B224" s="244" t="s">
        <v>313</v>
      </c>
      <c r="C224" s="245"/>
      <c r="D224" s="245"/>
      <c r="E224" s="245"/>
      <c r="F224" s="246"/>
      <c r="G224" s="198"/>
      <c r="H224" s="145">
        <f>SUM(D225:D229)</f>
        <v>0</v>
      </c>
      <c r="I224" s="145">
        <f>COUNT(D225:D229)*2</f>
        <v>10</v>
      </c>
      <c r="J224" s="145">
        <f>H224/I224</f>
        <v>0</v>
      </c>
    </row>
    <row r="225" spans="1:10" ht="114" customHeight="1" x14ac:dyDescent="0.25">
      <c r="A225" s="150" t="s">
        <v>314</v>
      </c>
      <c r="B225" s="88" t="s">
        <v>315</v>
      </c>
      <c r="C225" s="47" t="s">
        <v>826</v>
      </c>
      <c r="D225" s="91">
        <v>0</v>
      </c>
      <c r="E225" s="91" t="s">
        <v>613</v>
      </c>
      <c r="F225" s="94" t="s">
        <v>827</v>
      </c>
      <c r="G225" s="184"/>
    </row>
    <row r="226" spans="1:10" ht="60" x14ac:dyDescent="0.25">
      <c r="A226" s="150" t="s">
        <v>316</v>
      </c>
      <c r="B226" s="16" t="s">
        <v>317</v>
      </c>
      <c r="C226" s="45" t="s">
        <v>828</v>
      </c>
      <c r="D226" s="54">
        <v>0</v>
      </c>
      <c r="E226" s="54" t="s">
        <v>613</v>
      </c>
      <c r="F226" s="45"/>
      <c r="G226" s="151"/>
    </row>
    <row r="227" spans="1:10" ht="60" x14ac:dyDescent="0.25">
      <c r="A227" s="150" t="s">
        <v>318</v>
      </c>
      <c r="B227" s="16" t="s">
        <v>319</v>
      </c>
      <c r="C227" s="52" t="s">
        <v>614</v>
      </c>
      <c r="D227" s="54">
        <v>0</v>
      </c>
      <c r="E227" s="42" t="s">
        <v>612</v>
      </c>
      <c r="F227" s="45" t="s">
        <v>615</v>
      </c>
      <c r="G227" s="151"/>
    </row>
    <row r="228" spans="1:10" ht="75" x14ac:dyDescent="0.25">
      <c r="A228" s="150"/>
      <c r="B228" s="16"/>
      <c r="C228" s="45" t="s">
        <v>902</v>
      </c>
      <c r="D228" s="54">
        <v>0</v>
      </c>
      <c r="E228" s="54" t="s">
        <v>611</v>
      </c>
      <c r="F228" s="45" t="s">
        <v>616</v>
      </c>
      <c r="G228" s="151"/>
    </row>
    <row r="229" spans="1:10" ht="210.75" thickBot="1" x14ac:dyDescent="0.3">
      <c r="A229" s="150" t="s">
        <v>320</v>
      </c>
      <c r="B229" s="16" t="s">
        <v>321</v>
      </c>
      <c r="C229" s="45" t="s">
        <v>648</v>
      </c>
      <c r="D229" s="54">
        <v>0</v>
      </c>
      <c r="E229" s="54" t="s">
        <v>613</v>
      </c>
      <c r="F229" s="45" t="s">
        <v>649</v>
      </c>
      <c r="G229" s="151"/>
    </row>
    <row r="230" spans="1:10" customFormat="1" ht="45.75" hidden="1" thickBot="1" x14ac:dyDescent="0.3">
      <c r="A230" s="25" t="s">
        <v>322</v>
      </c>
      <c r="B230" s="15" t="s">
        <v>323</v>
      </c>
      <c r="C230" s="121"/>
      <c r="D230" s="122"/>
      <c r="E230" s="122"/>
      <c r="F230" s="121"/>
      <c r="G230" s="22"/>
    </row>
    <row r="231" spans="1:10" ht="35.1" customHeight="1" thickBot="1" x14ac:dyDescent="0.3">
      <c r="A231" s="177" t="s">
        <v>324</v>
      </c>
      <c r="B231" s="244" t="s">
        <v>678</v>
      </c>
      <c r="C231" s="245"/>
      <c r="D231" s="245"/>
      <c r="E231" s="245"/>
      <c r="F231" s="246"/>
      <c r="G231" s="197"/>
      <c r="H231" s="145">
        <f>SUM(D232:D245)</f>
        <v>0</v>
      </c>
      <c r="I231" s="145">
        <f>COUNT(D232:D245)*2</f>
        <v>14</v>
      </c>
      <c r="J231" s="145">
        <f>H231/I231</f>
        <v>0</v>
      </c>
    </row>
    <row r="232" spans="1:10" ht="30" x14ac:dyDescent="0.25">
      <c r="A232" s="150" t="s">
        <v>325</v>
      </c>
      <c r="B232" s="88" t="s">
        <v>326</v>
      </c>
      <c r="C232" s="93" t="s">
        <v>692</v>
      </c>
      <c r="D232" s="85">
        <v>0</v>
      </c>
      <c r="E232" s="85" t="s">
        <v>645</v>
      </c>
      <c r="F232" s="95" t="s">
        <v>693</v>
      </c>
      <c r="G232" s="96"/>
    </row>
    <row r="233" spans="1:10" ht="135" x14ac:dyDescent="0.25">
      <c r="A233" s="150"/>
      <c r="B233" s="16"/>
      <c r="C233" s="52" t="s">
        <v>526</v>
      </c>
      <c r="D233" s="42">
        <v>0</v>
      </c>
      <c r="E233" s="42" t="s">
        <v>610</v>
      </c>
      <c r="F233" s="52" t="s">
        <v>694</v>
      </c>
      <c r="G233" s="58"/>
    </row>
    <row r="234" spans="1:10" customFormat="1" ht="30" hidden="1" x14ac:dyDescent="0.25">
      <c r="A234" s="136"/>
      <c r="B234" s="88"/>
      <c r="C234" s="137" t="s">
        <v>692</v>
      </c>
      <c r="D234" s="39"/>
      <c r="E234" s="39"/>
      <c r="F234" s="138" t="s">
        <v>693</v>
      </c>
      <c r="G234" s="139"/>
      <c r="H234" s="21"/>
      <c r="I234" s="21"/>
    </row>
    <row r="235" spans="1:10" customFormat="1" ht="135" hidden="1" x14ac:dyDescent="0.25">
      <c r="A235" s="76"/>
      <c r="B235" s="74"/>
      <c r="C235" s="79" t="s">
        <v>526</v>
      </c>
      <c r="D235" s="40"/>
      <c r="E235" s="40"/>
      <c r="F235" s="79" t="s">
        <v>694</v>
      </c>
      <c r="G235" s="80"/>
      <c r="H235" s="21"/>
      <c r="I235" s="21"/>
    </row>
    <row r="236" spans="1:10" ht="75" x14ac:dyDescent="0.25">
      <c r="A236" s="150"/>
      <c r="B236" s="16"/>
      <c r="C236" s="45" t="s">
        <v>695</v>
      </c>
      <c r="D236" s="42">
        <v>0</v>
      </c>
      <c r="E236" s="42" t="s">
        <v>636</v>
      </c>
      <c r="F236" s="45" t="s">
        <v>696</v>
      </c>
      <c r="G236" s="59"/>
    </row>
    <row r="237" spans="1:10" customFormat="1" ht="75" hidden="1" x14ac:dyDescent="0.25">
      <c r="A237" s="111"/>
      <c r="B237" s="126"/>
      <c r="C237" s="121" t="s">
        <v>695</v>
      </c>
      <c r="D237" s="118"/>
      <c r="E237" s="118"/>
      <c r="F237" s="121" t="s">
        <v>696</v>
      </c>
      <c r="G237" s="140"/>
      <c r="H237" s="21"/>
      <c r="I237" s="21"/>
    </row>
    <row r="238" spans="1:10" ht="60" x14ac:dyDescent="0.25">
      <c r="A238" s="150" t="s">
        <v>327</v>
      </c>
      <c r="B238" s="16" t="s">
        <v>328</v>
      </c>
      <c r="C238" s="52" t="s">
        <v>663</v>
      </c>
      <c r="D238" s="42">
        <v>0</v>
      </c>
      <c r="E238" s="42" t="s">
        <v>610</v>
      </c>
      <c r="F238" s="52" t="s">
        <v>527</v>
      </c>
      <c r="G238" s="53"/>
    </row>
    <row r="239" spans="1:10" customFormat="1" ht="60" hidden="1" x14ac:dyDescent="0.25">
      <c r="A239" s="111"/>
      <c r="B239" s="126"/>
      <c r="C239" s="141" t="s">
        <v>663</v>
      </c>
      <c r="D239" s="118"/>
      <c r="E239" s="118"/>
      <c r="F239" s="141" t="s">
        <v>527</v>
      </c>
      <c r="G239" s="142"/>
      <c r="H239" s="21"/>
      <c r="I239" s="21"/>
    </row>
    <row r="240" spans="1:10" ht="60" x14ac:dyDescent="0.25">
      <c r="A240" s="150" t="s">
        <v>329</v>
      </c>
      <c r="B240" s="16" t="s">
        <v>330</v>
      </c>
      <c r="C240" s="52" t="s">
        <v>529</v>
      </c>
      <c r="D240" s="42">
        <v>0</v>
      </c>
      <c r="E240" s="42" t="s">
        <v>610</v>
      </c>
      <c r="F240" s="52" t="s">
        <v>533</v>
      </c>
      <c r="G240" s="53"/>
    </row>
    <row r="241" spans="1:10" customFormat="1" ht="45" hidden="1" x14ac:dyDescent="0.25">
      <c r="A241" s="111"/>
      <c r="B241" s="126"/>
      <c r="C241" s="141" t="s">
        <v>530</v>
      </c>
      <c r="D241" s="118"/>
      <c r="E241" s="118"/>
      <c r="F241" s="141" t="s">
        <v>534</v>
      </c>
      <c r="G241" s="142"/>
      <c r="H241" s="21"/>
      <c r="I241" s="21"/>
    </row>
    <row r="242" spans="1:10" ht="60" x14ac:dyDescent="0.25">
      <c r="A242" s="150"/>
      <c r="B242" s="16"/>
      <c r="C242" s="52" t="s">
        <v>531</v>
      </c>
      <c r="D242" s="42">
        <v>0</v>
      </c>
      <c r="E242" s="42" t="s">
        <v>610</v>
      </c>
      <c r="F242" s="52"/>
      <c r="G242" s="53"/>
    </row>
    <row r="243" spans="1:10" customFormat="1" ht="30" hidden="1" x14ac:dyDescent="0.25">
      <c r="A243" s="136"/>
      <c r="B243" s="88"/>
      <c r="C243" s="137" t="s">
        <v>532</v>
      </c>
      <c r="D243" s="39"/>
      <c r="E243" s="39"/>
      <c r="F243" s="137" t="s">
        <v>535</v>
      </c>
      <c r="G243" s="143"/>
      <c r="H243" s="21"/>
      <c r="I243" s="21"/>
    </row>
    <row r="244" spans="1:10" customFormat="1" ht="30" hidden="1" x14ac:dyDescent="0.25">
      <c r="A244" s="76"/>
      <c r="B244" s="74"/>
      <c r="C244" s="109" t="s">
        <v>697</v>
      </c>
      <c r="D244" s="40"/>
      <c r="E244" s="40"/>
      <c r="F244" s="109"/>
      <c r="G244" s="110"/>
      <c r="H244" s="21"/>
      <c r="I244" s="21"/>
    </row>
    <row r="245" spans="1:10" ht="90.75" thickBot="1" x14ac:dyDescent="0.3">
      <c r="A245" s="150" t="s">
        <v>331</v>
      </c>
      <c r="B245" s="16" t="s">
        <v>332</v>
      </c>
      <c r="C245" s="52" t="s">
        <v>574</v>
      </c>
      <c r="D245" s="42">
        <v>0</v>
      </c>
      <c r="E245" s="42" t="s">
        <v>610</v>
      </c>
      <c r="F245" s="52" t="s">
        <v>528</v>
      </c>
      <c r="G245" s="53"/>
    </row>
    <row r="246" spans="1:10" customFormat="1" ht="90.75" hidden="1" thickBot="1" x14ac:dyDescent="0.3">
      <c r="A246" s="111"/>
      <c r="B246" s="126"/>
      <c r="C246" s="141" t="s">
        <v>574</v>
      </c>
      <c r="D246" s="118"/>
      <c r="E246" s="118"/>
      <c r="F246" s="141" t="s">
        <v>528</v>
      </c>
      <c r="G246" s="142"/>
      <c r="H246" s="21"/>
      <c r="I246" s="21"/>
    </row>
    <row r="247" spans="1:10" ht="35.1" customHeight="1" thickBot="1" x14ac:dyDescent="0.3">
      <c r="A247" s="177" t="s">
        <v>333</v>
      </c>
      <c r="B247" s="244" t="s">
        <v>334</v>
      </c>
      <c r="C247" s="245"/>
      <c r="D247" s="245"/>
      <c r="E247" s="245"/>
      <c r="F247" s="246"/>
      <c r="G247" s="198"/>
      <c r="H247" s="145">
        <f>SUM(D248:D282)</f>
        <v>0</v>
      </c>
      <c r="I247" s="145">
        <f>COUNT(D248:D282)*2</f>
        <v>66</v>
      </c>
      <c r="J247" s="145">
        <f>H247/I247</f>
        <v>0</v>
      </c>
    </row>
    <row r="248" spans="1:10" ht="150" x14ac:dyDescent="0.25">
      <c r="A248" s="150" t="s">
        <v>335</v>
      </c>
      <c r="B248" s="82" t="s">
        <v>336</v>
      </c>
      <c r="C248" s="86" t="s">
        <v>554</v>
      </c>
      <c r="D248" s="85">
        <v>0</v>
      </c>
      <c r="E248" s="85" t="s">
        <v>612</v>
      </c>
      <c r="F248" s="92" t="s">
        <v>557</v>
      </c>
      <c r="G248" s="184"/>
    </row>
    <row r="249" spans="1:10" ht="60" x14ac:dyDescent="0.25">
      <c r="A249" s="150"/>
      <c r="B249" s="14"/>
      <c r="C249" s="43" t="s">
        <v>555</v>
      </c>
      <c r="D249" s="42">
        <v>0</v>
      </c>
      <c r="E249" s="42" t="s">
        <v>612</v>
      </c>
      <c r="F249" s="6" t="s">
        <v>903</v>
      </c>
      <c r="G249" s="151"/>
    </row>
    <row r="250" spans="1:10" ht="270" x14ac:dyDescent="0.25">
      <c r="A250" s="150"/>
      <c r="B250" s="14"/>
      <c r="C250" s="43" t="s">
        <v>556</v>
      </c>
      <c r="D250" s="42">
        <v>0</v>
      </c>
      <c r="E250" s="42" t="s">
        <v>612</v>
      </c>
      <c r="F250" s="6" t="s">
        <v>904</v>
      </c>
      <c r="G250" s="151"/>
    </row>
    <row r="251" spans="1:10" ht="225" x14ac:dyDescent="0.25">
      <c r="A251" s="150" t="s">
        <v>337</v>
      </c>
      <c r="B251" s="14" t="s">
        <v>338</v>
      </c>
      <c r="C251" s="60" t="s">
        <v>558</v>
      </c>
      <c r="D251" s="42">
        <v>0</v>
      </c>
      <c r="E251" s="42" t="s">
        <v>644</v>
      </c>
      <c r="F251" s="43" t="s">
        <v>922</v>
      </c>
      <c r="G251" s="151"/>
    </row>
    <row r="252" spans="1:10" ht="47.25" x14ac:dyDescent="0.25">
      <c r="A252" s="150"/>
      <c r="B252" s="14"/>
      <c r="C252" s="60" t="s">
        <v>559</v>
      </c>
      <c r="D252" s="42">
        <v>0</v>
      </c>
      <c r="E252" s="42" t="s">
        <v>644</v>
      </c>
      <c r="F252" s="43" t="s">
        <v>562</v>
      </c>
      <c r="G252" s="151"/>
    </row>
    <row r="253" spans="1:10" ht="47.25" x14ac:dyDescent="0.25">
      <c r="A253" s="150"/>
      <c r="B253" s="14"/>
      <c r="C253" s="60" t="s">
        <v>561</v>
      </c>
      <c r="D253" s="42">
        <v>0</v>
      </c>
      <c r="E253" s="42" t="s">
        <v>612</v>
      </c>
      <c r="F253" s="50" t="s">
        <v>723</v>
      </c>
      <c r="G253" s="151"/>
    </row>
    <row r="254" spans="1:10" ht="94.5" x14ac:dyDescent="0.25">
      <c r="A254" s="150"/>
      <c r="B254" s="14"/>
      <c r="C254" s="60" t="s">
        <v>560</v>
      </c>
      <c r="D254" s="42">
        <v>0</v>
      </c>
      <c r="E254" s="42" t="s">
        <v>612</v>
      </c>
      <c r="F254" s="43" t="s">
        <v>563</v>
      </c>
      <c r="G254" s="151"/>
    </row>
    <row r="255" spans="1:10" ht="75" x14ac:dyDescent="0.25">
      <c r="A255" s="150" t="s">
        <v>339</v>
      </c>
      <c r="B255" s="156" t="s">
        <v>340</v>
      </c>
      <c r="C255" s="43" t="s">
        <v>564</v>
      </c>
      <c r="D255" s="42">
        <v>0</v>
      </c>
      <c r="E255" s="42" t="s">
        <v>612</v>
      </c>
      <c r="F255" s="43" t="s">
        <v>567</v>
      </c>
      <c r="G255" s="151"/>
    </row>
    <row r="256" spans="1:10" ht="45" x14ac:dyDescent="0.25">
      <c r="A256" s="150"/>
      <c r="B256" s="156"/>
      <c r="C256" s="43" t="s">
        <v>565</v>
      </c>
      <c r="D256" s="42">
        <v>0</v>
      </c>
      <c r="E256" s="42" t="s">
        <v>612</v>
      </c>
      <c r="F256" s="43" t="s">
        <v>568</v>
      </c>
      <c r="G256" s="151"/>
    </row>
    <row r="257" spans="1:7" ht="105" x14ac:dyDescent="0.25">
      <c r="A257" s="150"/>
      <c r="B257" s="156"/>
      <c r="C257" s="43" t="s">
        <v>566</v>
      </c>
      <c r="D257" s="42">
        <v>0</v>
      </c>
      <c r="E257" s="42" t="s">
        <v>612</v>
      </c>
      <c r="F257" s="43" t="s">
        <v>569</v>
      </c>
      <c r="G257" s="151"/>
    </row>
    <row r="258" spans="1:7" ht="45" x14ac:dyDescent="0.25">
      <c r="A258" s="150" t="s">
        <v>341</v>
      </c>
      <c r="B258" s="156" t="s">
        <v>342</v>
      </c>
      <c r="C258" s="45" t="s">
        <v>570</v>
      </c>
      <c r="D258" s="42">
        <v>0</v>
      </c>
      <c r="E258" s="42" t="s">
        <v>647</v>
      </c>
      <c r="F258" s="151" t="s">
        <v>573</v>
      </c>
      <c r="G258" s="151"/>
    </row>
    <row r="259" spans="1:7" ht="60" x14ac:dyDescent="0.25">
      <c r="A259" s="150"/>
      <c r="B259" s="156"/>
      <c r="C259" s="43" t="s">
        <v>571</v>
      </c>
      <c r="D259" s="42">
        <v>0</v>
      </c>
      <c r="E259" s="42" t="s">
        <v>612</v>
      </c>
      <c r="F259" s="43" t="s">
        <v>572</v>
      </c>
      <c r="G259" s="151"/>
    </row>
    <row r="260" spans="1:7" ht="75" x14ac:dyDescent="0.25">
      <c r="A260" s="150" t="s">
        <v>343</v>
      </c>
      <c r="B260" s="14" t="s">
        <v>344</v>
      </c>
      <c r="C260" s="43" t="s">
        <v>607</v>
      </c>
      <c r="D260" s="42">
        <v>0</v>
      </c>
      <c r="E260" s="42" t="s">
        <v>612</v>
      </c>
      <c r="F260" s="43" t="s">
        <v>905</v>
      </c>
      <c r="G260" s="151"/>
    </row>
    <row r="261" spans="1:7" ht="60" x14ac:dyDescent="0.25">
      <c r="A261" s="150" t="s">
        <v>345</v>
      </c>
      <c r="B261" s="14" t="s">
        <v>346</v>
      </c>
      <c r="C261" s="43" t="s">
        <v>598</v>
      </c>
      <c r="D261" s="42">
        <v>0</v>
      </c>
      <c r="E261" s="42" t="s">
        <v>612</v>
      </c>
      <c r="F261" s="151"/>
      <c r="G261" s="151"/>
    </row>
    <row r="262" spans="1:7" ht="45" x14ac:dyDescent="0.25">
      <c r="A262" s="150"/>
      <c r="B262" s="14"/>
      <c r="C262" s="43" t="s">
        <v>906</v>
      </c>
      <c r="D262" s="42">
        <v>0</v>
      </c>
      <c r="E262" s="42" t="s">
        <v>612</v>
      </c>
      <c r="F262" s="151"/>
      <c r="G262" s="151"/>
    </row>
    <row r="263" spans="1:7" ht="120" x14ac:dyDescent="0.25">
      <c r="A263" s="150" t="s">
        <v>347</v>
      </c>
      <c r="B263" s="14" t="s">
        <v>348</v>
      </c>
      <c r="C263" s="43" t="s">
        <v>599</v>
      </c>
      <c r="D263" s="42">
        <v>0</v>
      </c>
      <c r="E263" s="42" t="s">
        <v>612</v>
      </c>
      <c r="F263" s="151"/>
      <c r="G263" s="151"/>
    </row>
    <row r="264" spans="1:7" ht="90" x14ac:dyDescent="0.25">
      <c r="A264" s="150"/>
      <c r="B264" s="14"/>
      <c r="C264" s="43" t="s">
        <v>600</v>
      </c>
      <c r="D264" s="42">
        <v>0</v>
      </c>
      <c r="E264" s="42" t="s">
        <v>612</v>
      </c>
      <c r="F264" s="151"/>
      <c r="G264" s="151"/>
    </row>
    <row r="265" spans="1:7" ht="105" x14ac:dyDescent="0.25">
      <c r="A265" s="150" t="s">
        <v>349</v>
      </c>
      <c r="B265" s="14" t="s">
        <v>350</v>
      </c>
      <c r="C265" s="16" t="s">
        <v>674</v>
      </c>
      <c r="D265" s="42">
        <v>0</v>
      </c>
      <c r="E265" s="42" t="s">
        <v>612</v>
      </c>
      <c r="F265" s="16" t="s">
        <v>907</v>
      </c>
      <c r="G265" s="151"/>
    </row>
    <row r="266" spans="1:7" ht="120" x14ac:dyDescent="0.25">
      <c r="A266" s="150"/>
      <c r="B266" s="14"/>
      <c r="C266" s="16" t="s">
        <v>675</v>
      </c>
      <c r="D266" s="42">
        <v>0</v>
      </c>
      <c r="E266" s="42" t="s">
        <v>612</v>
      </c>
      <c r="F266" s="16" t="s">
        <v>908</v>
      </c>
      <c r="G266" s="151"/>
    </row>
    <row r="267" spans="1:7" ht="120" x14ac:dyDescent="0.25">
      <c r="A267" s="150"/>
      <c r="B267" s="14"/>
      <c r="C267" s="16" t="s">
        <v>675</v>
      </c>
      <c r="D267" s="42">
        <v>0</v>
      </c>
      <c r="E267" s="42" t="s">
        <v>612</v>
      </c>
      <c r="F267" s="16" t="s">
        <v>908</v>
      </c>
      <c r="G267" s="151"/>
    </row>
    <row r="268" spans="1:7" ht="60" x14ac:dyDescent="0.25">
      <c r="A268" s="150"/>
      <c r="B268" s="14"/>
      <c r="C268" s="16" t="s">
        <v>608</v>
      </c>
      <c r="D268" s="42">
        <v>0</v>
      </c>
      <c r="E268" s="42" t="s">
        <v>612</v>
      </c>
      <c r="F268" s="151"/>
      <c r="G268" s="151"/>
    </row>
    <row r="269" spans="1:7" customFormat="1" ht="67.5" hidden="1" customHeight="1" x14ac:dyDescent="0.25">
      <c r="A269" s="25" t="s">
        <v>351</v>
      </c>
      <c r="B269" s="15" t="s">
        <v>352</v>
      </c>
      <c r="C269" s="26"/>
      <c r="D269" s="26"/>
      <c r="E269" s="26"/>
      <c r="F269" s="26"/>
      <c r="G269" s="22"/>
    </row>
    <row r="270" spans="1:7" ht="75" x14ac:dyDescent="0.25">
      <c r="A270" s="150" t="s">
        <v>353</v>
      </c>
      <c r="B270" s="14" t="s">
        <v>354</v>
      </c>
      <c r="C270" s="51" t="s">
        <v>601</v>
      </c>
      <c r="D270" s="42">
        <v>0</v>
      </c>
      <c r="E270" s="42" t="s">
        <v>612</v>
      </c>
      <c r="F270" s="151"/>
      <c r="G270" s="151"/>
    </row>
    <row r="271" spans="1:7" ht="60" x14ac:dyDescent="0.25">
      <c r="A271" s="150"/>
      <c r="B271" s="14"/>
      <c r="C271" s="51" t="s">
        <v>602</v>
      </c>
      <c r="D271" s="42">
        <v>0</v>
      </c>
      <c r="E271" s="42" t="s">
        <v>612</v>
      </c>
      <c r="F271" s="151"/>
      <c r="G271" s="151"/>
    </row>
    <row r="272" spans="1:7" ht="60" x14ac:dyDescent="0.25">
      <c r="A272" s="150" t="s">
        <v>441</v>
      </c>
      <c r="B272" s="14" t="s">
        <v>356</v>
      </c>
      <c r="C272" s="14" t="s">
        <v>582</v>
      </c>
      <c r="D272" s="42">
        <v>0</v>
      </c>
      <c r="E272" s="42" t="s">
        <v>637</v>
      </c>
      <c r="F272" s="16" t="s">
        <v>909</v>
      </c>
      <c r="G272" s="151"/>
    </row>
    <row r="273" spans="1:11" ht="105" x14ac:dyDescent="0.25">
      <c r="A273" s="150"/>
      <c r="B273" s="14"/>
      <c r="C273" s="14" t="s">
        <v>583</v>
      </c>
      <c r="D273" s="42">
        <v>0</v>
      </c>
      <c r="E273" s="42" t="s">
        <v>646</v>
      </c>
      <c r="F273" s="16" t="s">
        <v>590</v>
      </c>
      <c r="G273" s="151"/>
    </row>
    <row r="274" spans="1:11" ht="75" x14ac:dyDescent="0.25">
      <c r="A274" s="150"/>
      <c r="B274" s="14"/>
      <c r="C274" s="14" t="s">
        <v>584</v>
      </c>
      <c r="D274" s="42">
        <v>0</v>
      </c>
      <c r="E274" s="42" t="s">
        <v>646</v>
      </c>
      <c r="F274" s="16" t="s">
        <v>591</v>
      </c>
      <c r="G274" s="151"/>
    </row>
    <row r="275" spans="1:11" ht="60" x14ac:dyDescent="0.25">
      <c r="A275" s="150"/>
      <c r="B275" s="14"/>
      <c r="C275" s="14" t="s">
        <v>585</v>
      </c>
      <c r="D275" s="42">
        <v>0</v>
      </c>
      <c r="E275" s="42" t="s">
        <v>625</v>
      </c>
      <c r="F275" s="16" t="s">
        <v>592</v>
      </c>
      <c r="G275" s="151"/>
    </row>
    <row r="276" spans="1:11" ht="45" x14ac:dyDescent="0.25">
      <c r="A276" s="150"/>
      <c r="B276" s="14"/>
      <c r="C276" s="14" t="s">
        <v>586</v>
      </c>
      <c r="D276" s="42">
        <v>0</v>
      </c>
      <c r="E276" s="42" t="s">
        <v>613</v>
      </c>
      <c r="F276" s="16" t="s">
        <v>593</v>
      </c>
      <c r="G276" s="151"/>
    </row>
    <row r="277" spans="1:11" ht="60" x14ac:dyDescent="0.25">
      <c r="A277" s="150"/>
      <c r="B277" s="14"/>
      <c r="C277" s="14" t="s">
        <v>587</v>
      </c>
      <c r="D277" s="42">
        <v>0</v>
      </c>
      <c r="E277" s="42" t="s">
        <v>636</v>
      </c>
      <c r="F277" s="16" t="s">
        <v>594</v>
      </c>
      <c r="G277" s="151"/>
    </row>
    <row r="278" spans="1:11" ht="45" x14ac:dyDescent="0.25">
      <c r="A278" s="150"/>
      <c r="B278" s="14"/>
      <c r="C278" s="14" t="s">
        <v>588</v>
      </c>
      <c r="D278" s="42">
        <v>0</v>
      </c>
      <c r="E278" s="42" t="s">
        <v>637</v>
      </c>
      <c r="F278" s="16" t="s">
        <v>595</v>
      </c>
      <c r="G278" s="151"/>
    </row>
    <row r="279" spans="1:11" ht="60" x14ac:dyDescent="0.25">
      <c r="A279" s="150"/>
      <c r="B279" s="14"/>
      <c r="C279" s="14" t="s">
        <v>589</v>
      </c>
      <c r="D279" s="42">
        <v>0</v>
      </c>
      <c r="E279" s="42" t="s">
        <v>612</v>
      </c>
      <c r="F279" s="16"/>
      <c r="G279" s="151"/>
    </row>
    <row r="280" spans="1:11" customFormat="1" ht="60" hidden="1" x14ac:dyDescent="0.25">
      <c r="A280" s="25" t="s">
        <v>355</v>
      </c>
      <c r="B280" s="15" t="s">
        <v>57</v>
      </c>
      <c r="C280" s="26"/>
      <c r="D280" s="26"/>
      <c r="E280" s="26"/>
      <c r="F280" s="26"/>
      <c r="G280" s="22"/>
    </row>
    <row r="281" spans="1:11" ht="75" x14ac:dyDescent="0.25">
      <c r="A281" s="150" t="s">
        <v>357</v>
      </c>
      <c r="B281" s="14" t="s">
        <v>59</v>
      </c>
      <c r="C281" s="43" t="s">
        <v>603</v>
      </c>
      <c r="D281" s="42">
        <v>0</v>
      </c>
      <c r="E281" s="42" t="s">
        <v>612</v>
      </c>
      <c r="F281" s="43" t="s">
        <v>605</v>
      </c>
      <c r="G281" s="151"/>
    </row>
    <row r="282" spans="1:11" ht="46.5" customHeight="1" thickBot="1" x14ac:dyDescent="0.3">
      <c r="A282" s="150"/>
      <c r="B282" s="14"/>
      <c r="C282" s="43" t="s">
        <v>604</v>
      </c>
      <c r="D282" s="42">
        <v>0</v>
      </c>
      <c r="E282" s="42" t="s">
        <v>636</v>
      </c>
      <c r="F282" s="43" t="s">
        <v>606</v>
      </c>
      <c r="G282" s="151"/>
    </row>
    <row r="283" spans="1:11" customFormat="1" ht="44.25" hidden="1" thickBot="1" x14ac:dyDescent="0.3">
      <c r="A283" s="25" t="s">
        <v>358</v>
      </c>
      <c r="B283" s="2" t="s">
        <v>442</v>
      </c>
      <c r="C283" s="26"/>
      <c r="D283" s="26"/>
      <c r="E283" s="26"/>
      <c r="F283" s="26"/>
      <c r="G283" s="22"/>
    </row>
    <row r="284" spans="1:11" ht="19.5" thickBot="1" x14ac:dyDescent="0.3">
      <c r="A284" s="177"/>
      <c r="B284" s="214" t="s">
        <v>359</v>
      </c>
      <c r="C284" s="215"/>
      <c r="D284" s="215"/>
      <c r="E284" s="215"/>
      <c r="F284" s="216"/>
      <c r="G284" s="176"/>
      <c r="H284" s="145">
        <f>H285+H293+H297+H301</f>
        <v>0</v>
      </c>
      <c r="I284" s="145">
        <f>I285+I293+I297+I301</f>
        <v>42</v>
      </c>
      <c r="K284" s="145">
        <v>21</v>
      </c>
    </row>
    <row r="285" spans="1:11" ht="35.1" customHeight="1" thickBot="1" x14ac:dyDescent="0.3">
      <c r="A285" s="177" t="s">
        <v>360</v>
      </c>
      <c r="B285" s="244" t="s">
        <v>632</v>
      </c>
      <c r="C285" s="245"/>
      <c r="D285" s="245"/>
      <c r="E285" s="245"/>
      <c r="F285" s="246"/>
      <c r="G285" s="197"/>
      <c r="H285" s="145">
        <f>SUM(D286:D292)</f>
        <v>0</v>
      </c>
      <c r="I285" s="145">
        <f>COUNT(D286:D292)*2</f>
        <v>12</v>
      </c>
      <c r="J285" s="145">
        <f>H285/I285</f>
        <v>0</v>
      </c>
    </row>
    <row r="286" spans="1:11" ht="60" x14ac:dyDescent="0.25">
      <c r="A286" s="150" t="s">
        <v>361</v>
      </c>
      <c r="B286" s="82" t="s">
        <v>363</v>
      </c>
      <c r="C286" s="94" t="s">
        <v>923</v>
      </c>
      <c r="D286" s="85">
        <v>0</v>
      </c>
      <c r="E286" s="85" t="s">
        <v>637</v>
      </c>
      <c r="F286" s="86" t="s">
        <v>468</v>
      </c>
      <c r="G286" s="89"/>
    </row>
    <row r="287" spans="1:11" customFormat="1" ht="30" hidden="1" x14ac:dyDescent="0.25">
      <c r="A287" s="111"/>
      <c r="B287" s="130"/>
      <c r="C287" s="134" t="s">
        <v>464</v>
      </c>
      <c r="D287" s="131"/>
      <c r="E287" s="131"/>
      <c r="F287" s="113" t="s">
        <v>469</v>
      </c>
      <c r="G287" s="116"/>
      <c r="H287" s="21"/>
      <c r="I287" s="21"/>
    </row>
    <row r="288" spans="1:11" ht="60" x14ac:dyDescent="0.25">
      <c r="A288" s="150"/>
      <c r="B288" s="14"/>
      <c r="C288" s="12" t="s">
        <v>465</v>
      </c>
      <c r="D288" s="42">
        <v>0</v>
      </c>
      <c r="E288" s="42" t="s">
        <v>636</v>
      </c>
      <c r="F288" s="43" t="s">
        <v>470</v>
      </c>
      <c r="G288" s="48"/>
    </row>
    <row r="289" spans="1:10" ht="60" x14ac:dyDescent="0.25">
      <c r="A289" s="150"/>
      <c r="B289" s="14"/>
      <c r="C289" s="12" t="s">
        <v>466</v>
      </c>
      <c r="D289" s="42">
        <v>0</v>
      </c>
      <c r="E289" s="42" t="s">
        <v>636</v>
      </c>
      <c r="F289" s="43" t="s">
        <v>668</v>
      </c>
      <c r="G289" s="48"/>
    </row>
    <row r="290" spans="1:10" ht="30" x14ac:dyDescent="0.25">
      <c r="A290" s="150"/>
      <c r="B290" s="14"/>
      <c r="C290" s="12" t="s">
        <v>467</v>
      </c>
      <c r="D290" s="42">
        <v>0</v>
      </c>
      <c r="E290" s="42" t="s">
        <v>636</v>
      </c>
      <c r="F290" s="43" t="s">
        <v>471</v>
      </c>
      <c r="G290" s="48"/>
    </row>
    <row r="291" spans="1:10" ht="60" x14ac:dyDescent="0.25">
      <c r="A291" s="150" t="s">
        <v>362</v>
      </c>
      <c r="B291" s="14" t="s">
        <v>365</v>
      </c>
      <c r="C291" s="14" t="s">
        <v>724</v>
      </c>
      <c r="D291" s="42">
        <v>0</v>
      </c>
      <c r="E291" s="42" t="s">
        <v>625</v>
      </c>
      <c r="F291" s="43" t="s">
        <v>669</v>
      </c>
      <c r="G291" s="48"/>
    </row>
    <row r="292" spans="1:10" ht="63.75" customHeight="1" thickBot="1" x14ac:dyDescent="0.3">
      <c r="A292" s="150" t="s">
        <v>364</v>
      </c>
      <c r="B292" s="68" t="s">
        <v>514</v>
      </c>
      <c r="C292" s="55" t="s">
        <v>829</v>
      </c>
      <c r="D292" s="71">
        <v>0</v>
      </c>
      <c r="E292" s="71" t="s">
        <v>636</v>
      </c>
      <c r="F292" s="178"/>
      <c r="G292" s="178"/>
    </row>
    <row r="293" spans="1:10" ht="35.1" customHeight="1" thickBot="1" x14ac:dyDescent="0.3">
      <c r="A293" s="177" t="s">
        <v>366</v>
      </c>
      <c r="B293" s="244" t="s">
        <v>443</v>
      </c>
      <c r="C293" s="245"/>
      <c r="D293" s="245"/>
      <c r="E293" s="245"/>
      <c r="F293" s="246"/>
      <c r="G293" s="197"/>
      <c r="H293" s="145">
        <f>SUM(D294:D296)</f>
        <v>0</v>
      </c>
      <c r="I293" s="145">
        <f>COUNT(D294:D296)*2</f>
        <v>4</v>
      </c>
      <c r="J293" s="145">
        <f>H293/I293</f>
        <v>0</v>
      </c>
    </row>
    <row r="294" spans="1:10" ht="60" x14ac:dyDescent="0.25">
      <c r="A294" s="150" t="s">
        <v>367</v>
      </c>
      <c r="B294" s="82" t="s">
        <v>368</v>
      </c>
      <c r="C294" s="97" t="s">
        <v>830</v>
      </c>
      <c r="D294" s="85">
        <v>0</v>
      </c>
      <c r="E294" s="85" t="s">
        <v>636</v>
      </c>
      <c r="F294" s="184"/>
      <c r="G294" s="190"/>
    </row>
    <row r="295" spans="1:10" customFormat="1" hidden="1" x14ac:dyDescent="0.25">
      <c r="A295" s="111"/>
      <c r="B295" s="130"/>
      <c r="C295" s="113" t="s">
        <v>472</v>
      </c>
      <c r="D295" s="131"/>
      <c r="E295" s="131"/>
      <c r="F295" s="26"/>
      <c r="G295" s="135"/>
      <c r="H295" s="21"/>
      <c r="I295" s="21"/>
    </row>
    <row r="296" spans="1:10" ht="45.75" thickBot="1" x14ac:dyDescent="0.3">
      <c r="A296" s="150" t="s">
        <v>369</v>
      </c>
      <c r="B296" s="68" t="s">
        <v>370</v>
      </c>
      <c r="C296" s="81" t="s">
        <v>473</v>
      </c>
      <c r="D296" s="71">
        <v>0</v>
      </c>
      <c r="E296" s="71" t="s">
        <v>625</v>
      </c>
      <c r="F296" s="178"/>
      <c r="G296" s="179"/>
    </row>
    <row r="297" spans="1:10" ht="35.1" customHeight="1" thickBot="1" x14ac:dyDescent="0.3">
      <c r="A297" s="177" t="s">
        <v>371</v>
      </c>
      <c r="B297" s="244" t="s">
        <v>372</v>
      </c>
      <c r="C297" s="245"/>
      <c r="D297" s="245"/>
      <c r="E297" s="245"/>
      <c r="F297" s="246"/>
      <c r="G297" s="197"/>
      <c r="H297" s="145">
        <f>SUM(D298:D300)</f>
        <v>0</v>
      </c>
      <c r="I297" s="145">
        <f>COUNT(D298:D300)*2</f>
        <v>6</v>
      </c>
      <c r="J297" s="145">
        <f>H297/I297</f>
        <v>0</v>
      </c>
    </row>
    <row r="298" spans="1:10" ht="90" x14ac:dyDescent="0.25">
      <c r="A298" s="150" t="s">
        <v>373</v>
      </c>
      <c r="B298" s="88" t="s">
        <v>374</v>
      </c>
      <c r="C298" s="94" t="s">
        <v>477</v>
      </c>
      <c r="D298" s="196">
        <v>0</v>
      </c>
      <c r="E298" s="196" t="s">
        <v>613</v>
      </c>
      <c r="F298" s="47" t="s">
        <v>536</v>
      </c>
      <c r="G298" s="89"/>
    </row>
    <row r="299" spans="1:10" ht="90" x14ac:dyDescent="0.25">
      <c r="A299" s="150"/>
      <c r="B299" s="16"/>
      <c r="C299" s="12" t="s">
        <v>474</v>
      </c>
      <c r="D299" s="160">
        <v>0</v>
      </c>
      <c r="E299" s="160" t="s">
        <v>613</v>
      </c>
      <c r="F299" s="45" t="s">
        <v>537</v>
      </c>
      <c r="G299" s="48"/>
    </row>
    <row r="300" spans="1:10" ht="75.75" thickBot="1" x14ac:dyDescent="0.3">
      <c r="A300" s="150" t="s">
        <v>375</v>
      </c>
      <c r="B300" s="74" t="s">
        <v>376</v>
      </c>
      <c r="C300" s="61" t="s">
        <v>475</v>
      </c>
      <c r="D300" s="181">
        <v>0</v>
      </c>
      <c r="E300" s="181" t="s">
        <v>612</v>
      </c>
      <c r="F300" s="46" t="s">
        <v>476</v>
      </c>
      <c r="G300" s="178"/>
    </row>
    <row r="301" spans="1:10" ht="35.1" customHeight="1" thickBot="1" x14ac:dyDescent="0.3">
      <c r="A301" s="177" t="s">
        <v>377</v>
      </c>
      <c r="B301" s="244" t="s">
        <v>679</v>
      </c>
      <c r="C301" s="245"/>
      <c r="D301" s="245"/>
      <c r="E301" s="245"/>
      <c r="F301" s="246"/>
      <c r="G301" s="197"/>
      <c r="H301" s="145">
        <f>SUM(D302:D312)</f>
        <v>0</v>
      </c>
      <c r="I301" s="145">
        <f>COUNT(D302:D312)*2</f>
        <v>20</v>
      </c>
      <c r="J301" s="145">
        <f>H301/I301</f>
        <v>0</v>
      </c>
    </row>
    <row r="302" spans="1:10" ht="60" x14ac:dyDescent="0.25">
      <c r="A302" s="150" t="s">
        <v>378</v>
      </c>
      <c r="B302" s="82" t="s">
        <v>444</v>
      </c>
      <c r="C302" s="86" t="s">
        <v>831</v>
      </c>
      <c r="D302" s="85">
        <v>0</v>
      </c>
      <c r="E302" s="85" t="s">
        <v>636</v>
      </c>
      <c r="F302" s="184" t="s">
        <v>670</v>
      </c>
      <c r="G302" s="190"/>
    </row>
    <row r="303" spans="1:10" customFormat="1" ht="30" hidden="1" x14ac:dyDescent="0.25">
      <c r="A303" s="111"/>
      <c r="B303" s="130"/>
      <c r="C303" s="113" t="s">
        <v>651</v>
      </c>
      <c r="D303" s="131"/>
      <c r="E303" s="131"/>
      <c r="F303" s="144" t="s">
        <v>652</v>
      </c>
      <c r="G303" s="140"/>
      <c r="H303" s="21"/>
      <c r="I303" s="21"/>
    </row>
    <row r="304" spans="1:10" ht="45" x14ac:dyDescent="0.25">
      <c r="A304" s="150"/>
      <c r="B304" s="14"/>
      <c r="C304" s="43" t="s">
        <v>478</v>
      </c>
      <c r="D304" s="42">
        <v>0</v>
      </c>
      <c r="E304" s="42" t="s">
        <v>636</v>
      </c>
      <c r="F304" s="151"/>
      <c r="G304" s="153"/>
    </row>
    <row r="305" spans="1:11" ht="60" x14ac:dyDescent="0.25">
      <c r="A305" s="150"/>
      <c r="B305" s="14"/>
      <c r="C305" s="43" t="s">
        <v>479</v>
      </c>
      <c r="D305" s="42">
        <v>0</v>
      </c>
      <c r="E305" s="42" t="s">
        <v>636</v>
      </c>
      <c r="F305" s="151" t="s">
        <v>671</v>
      </c>
      <c r="G305" s="153"/>
    </row>
    <row r="306" spans="1:11" ht="45" x14ac:dyDescent="0.25">
      <c r="A306" s="150"/>
      <c r="B306" s="14"/>
      <c r="C306" s="12" t="s">
        <v>480</v>
      </c>
      <c r="D306" s="42">
        <v>0</v>
      </c>
      <c r="E306" s="42" t="s">
        <v>636</v>
      </c>
      <c r="F306" s="151"/>
      <c r="G306" s="153"/>
    </row>
    <row r="307" spans="1:11" ht="45" x14ac:dyDescent="0.25">
      <c r="A307" s="150" t="s">
        <v>379</v>
      </c>
      <c r="B307" s="14" t="s">
        <v>380</v>
      </c>
      <c r="C307" s="12" t="s">
        <v>481</v>
      </c>
      <c r="D307" s="42">
        <v>0</v>
      </c>
      <c r="E307" s="42" t="s">
        <v>636</v>
      </c>
      <c r="F307" s="43" t="s">
        <v>482</v>
      </c>
      <c r="G307" s="151"/>
    </row>
    <row r="308" spans="1:11" ht="60" x14ac:dyDescent="0.25">
      <c r="A308" s="150"/>
      <c r="B308" s="14"/>
      <c r="C308" s="12" t="s">
        <v>483</v>
      </c>
      <c r="D308" s="42">
        <v>0</v>
      </c>
      <c r="E308" s="42" t="s">
        <v>636</v>
      </c>
      <c r="F308" s="43" t="s">
        <v>484</v>
      </c>
      <c r="G308" s="151"/>
    </row>
    <row r="309" spans="1:11" ht="60" x14ac:dyDescent="0.25">
      <c r="A309" s="150" t="s">
        <v>381</v>
      </c>
      <c r="B309" s="14" t="s">
        <v>382</v>
      </c>
      <c r="C309" s="43" t="s">
        <v>628</v>
      </c>
      <c r="D309" s="42">
        <v>0</v>
      </c>
      <c r="E309" s="42" t="s">
        <v>612</v>
      </c>
      <c r="F309" s="43"/>
      <c r="G309" s="151"/>
    </row>
    <row r="310" spans="1:11" ht="45" x14ac:dyDescent="0.25">
      <c r="A310" s="150"/>
      <c r="B310" s="14"/>
      <c r="C310" s="43" t="s">
        <v>629</v>
      </c>
      <c r="D310" s="42">
        <v>0</v>
      </c>
      <c r="E310" s="42" t="s">
        <v>612</v>
      </c>
      <c r="F310" s="43"/>
      <c r="G310" s="151"/>
    </row>
    <row r="311" spans="1:11" ht="30" x14ac:dyDescent="0.25">
      <c r="A311" s="150"/>
      <c r="B311" s="14"/>
      <c r="C311" s="12" t="s">
        <v>832</v>
      </c>
      <c r="D311" s="42">
        <v>0</v>
      </c>
      <c r="E311" s="42" t="s">
        <v>612</v>
      </c>
      <c r="F311" s="43"/>
      <c r="G311" s="151"/>
    </row>
    <row r="312" spans="1:11" ht="30.75" thickBot="1" x14ac:dyDescent="0.3">
      <c r="A312" s="150"/>
      <c r="B312" s="68"/>
      <c r="C312" s="55" t="s">
        <v>833</v>
      </c>
      <c r="D312" s="71">
        <v>0</v>
      </c>
      <c r="E312" s="71" t="s">
        <v>612</v>
      </c>
      <c r="F312" s="178"/>
      <c r="G312" s="178"/>
    </row>
    <row r="313" spans="1:11" ht="19.5" customHeight="1" thickBot="1" x14ac:dyDescent="0.3">
      <c r="A313" s="177"/>
      <c r="B313" s="214" t="s">
        <v>383</v>
      </c>
      <c r="C313" s="215"/>
      <c r="D313" s="215"/>
      <c r="E313" s="215"/>
      <c r="F313" s="216"/>
      <c r="G313" s="176"/>
      <c r="H313" s="145">
        <f>H314+H327+H332</f>
        <v>0</v>
      </c>
      <c r="I313" s="145">
        <f>I314+I327+I332</f>
        <v>44</v>
      </c>
      <c r="K313" s="145">
        <v>22</v>
      </c>
    </row>
    <row r="314" spans="1:11" ht="35.1" customHeight="1" thickBot="1" x14ac:dyDescent="0.3">
      <c r="A314" s="177" t="s">
        <v>384</v>
      </c>
      <c r="B314" s="244" t="s">
        <v>633</v>
      </c>
      <c r="C314" s="245"/>
      <c r="D314" s="245"/>
      <c r="E314" s="245"/>
      <c r="F314" s="246"/>
      <c r="G314" s="197"/>
      <c r="H314" s="145">
        <f>SUM(D315:D326)</f>
        <v>0</v>
      </c>
      <c r="I314" s="145">
        <f>COUNT(D315:D326)*2</f>
        <v>24</v>
      </c>
      <c r="J314" s="145">
        <f>H314/I314</f>
        <v>0</v>
      </c>
    </row>
    <row r="315" spans="1:11" ht="90" x14ac:dyDescent="0.25">
      <c r="A315" s="150" t="s">
        <v>385</v>
      </c>
      <c r="B315" s="82" t="s">
        <v>386</v>
      </c>
      <c r="C315" s="86" t="s">
        <v>834</v>
      </c>
      <c r="D315" s="91">
        <v>0</v>
      </c>
      <c r="E315" s="91" t="s">
        <v>612</v>
      </c>
      <c r="F315" s="184" t="s">
        <v>792</v>
      </c>
      <c r="G315" s="184"/>
    </row>
    <row r="316" spans="1:11" ht="45" x14ac:dyDescent="0.25">
      <c r="A316" s="150" t="s">
        <v>387</v>
      </c>
      <c r="B316" s="14" t="s">
        <v>388</v>
      </c>
      <c r="C316" s="43" t="s">
        <v>835</v>
      </c>
      <c r="D316" s="54">
        <v>0</v>
      </c>
      <c r="E316" s="54" t="s">
        <v>639</v>
      </c>
      <c r="F316" s="151"/>
      <c r="G316" s="151"/>
    </row>
    <row r="317" spans="1:11" ht="60" x14ac:dyDescent="0.25">
      <c r="A317" s="150" t="s">
        <v>389</v>
      </c>
      <c r="B317" s="16" t="s">
        <v>390</v>
      </c>
      <c r="C317" s="45" t="s">
        <v>836</v>
      </c>
      <c r="D317" s="54">
        <v>0</v>
      </c>
      <c r="E317" s="54" t="s">
        <v>612</v>
      </c>
      <c r="F317" s="44"/>
      <c r="G317" s="151"/>
    </row>
    <row r="318" spans="1:11" ht="45" x14ac:dyDescent="0.25">
      <c r="A318" s="150" t="s">
        <v>391</v>
      </c>
      <c r="B318" s="14" t="s">
        <v>392</v>
      </c>
      <c r="C318" s="43" t="s">
        <v>837</v>
      </c>
      <c r="D318" s="54">
        <v>0</v>
      </c>
      <c r="E318" s="54" t="s">
        <v>612</v>
      </c>
      <c r="F318" s="151" t="s">
        <v>792</v>
      </c>
      <c r="G318" s="151"/>
    </row>
    <row r="319" spans="1:11" ht="75" x14ac:dyDescent="0.25">
      <c r="A319" s="150"/>
      <c r="B319" s="14"/>
      <c r="C319" s="43" t="s">
        <v>838</v>
      </c>
      <c r="D319" s="54">
        <v>0</v>
      </c>
      <c r="E319" s="54" t="s">
        <v>612</v>
      </c>
      <c r="F319" s="151"/>
      <c r="G319" s="151"/>
    </row>
    <row r="320" spans="1:11" ht="45" x14ac:dyDescent="0.25">
      <c r="A320" s="150" t="s">
        <v>445</v>
      </c>
      <c r="B320" s="14" t="s">
        <v>393</v>
      </c>
      <c r="C320" s="43" t="s">
        <v>839</v>
      </c>
      <c r="D320" s="54">
        <v>0</v>
      </c>
      <c r="E320" s="54" t="s">
        <v>612</v>
      </c>
      <c r="F320" s="151" t="s">
        <v>910</v>
      </c>
      <c r="G320" s="153"/>
    </row>
    <row r="321" spans="1:10" ht="60.75" customHeight="1" x14ac:dyDescent="0.25">
      <c r="A321" s="150" t="s">
        <v>446</v>
      </c>
      <c r="B321" s="14" t="s">
        <v>409</v>
      </c>
      <c r="C321" s="43" t="s">
        <v>840</v>
      </c>
      <c r="D321" s="54">
        <v>0</v>
      </c>
      <c r="E321" s="54" t="s">
        <v>612</v>
      </c>
      <c r="F321" s="151"/>
      <c r="G321" s="151"/>
    </row>
    <row r="322" spans="1:10" ht="45" x14ac:dyDescent="0.25">
      <c r="A322" s="150" t="s">
        <v>447</v>
      </c>
      <c r="B322" s="14" t="s">
        <v>413</v>
      </c>
      <c r="C322" s="43" t="s">
        <v>841</v>
      </c>
      <c r="D322" s="54">
        <v>0</v>
      </c>
      <c r="E322" s="54" t="s">
        <v>610</v>
      </c>
      <c r="F322" s="151"/>
      <c r="G322" s="151"/>
      <c r="H322" s="145" t="s">
        <v>700</v>
      </c>
    </row>
    <row r="323" spans="1:10" ht="45" x14ac:dyDescent="0.25">
      <c r="A323" s="150"/>
      <c r="B323" s="14"/>
      <c r="C323" s="43" t="s">
        <v>634</v>
      </c>
      <c r="D323" s="54">
        <v>0</v>
      </c>
      <c r="E323" s="54" t="s">
        <v>610</v>
      </c>
      <c r="F323" s="151"/>
      <c r="G323" s="151"/>
    </row>
    <row r="324" spans="1:10" ht="60" x14ac:dyDescent="0.25">
      <c r="A324" s="150" t="s">
        <v>448</v>
      </c>
      <c r="B324" s="14" t="s">
        <v>410</v>
      </c>
      <c r="C324" s="43" t="s">
        <v>842</v>
      </c>
      <c r="D324" s="54">
        <v>0</v>
      </c>
      <c r="E324" s="54" t="s">
        <v>612</v>
      </c>
      <c r="F324" s="151"/>
      <c r="G324" s="151"/>
    </row>
    <row r="325" spans="1:10" ht="45" x14ac:dyDescent="0.25">
      <c r="A325" s="150" t="s">
        <v>449</v>
      </c>
      <c r="B325" s="14" t="s">
        <v>394</v>
      </c>
      <c r="C325" s="43" t="s">
        <v>843</v>
      </c>
      <c r="D325" s="54">
        <v>0</v>
      </c>
      <c r="E325" s="54" t="s">
        <v>612</v>
      </c>
      <c r="F325" s="151"/>
      <c r="G325" s="151"/>
    </row>
    <row r="326" spans="1:10" ht="60.75" thickBot="1" x14ac:dyDescent="0.3">
      <c r="A326" s="150" t="s">
        <v>450</v>
      </c>
      <c r="B326" s="68" t="s">
        <v>411</v>
      </c>
      <c r="C326" s="55" t="s">
        <v>844</v>
      </c>
      <c r="D326" s="75">
        <v>0</v>
      </c>
      <c r="E326" s="75" t="s">
        <v>612</v>
      </c>
      <c r="F326" s="178"/>
      <c r="G326" s="178"/>
    </row>
    <row r="327" spans="1:10" ht="35.1" customHeight="1" thickBot="1" x14ac:dyDescent="0.3">
      <c r="A327" s="177" t="s">
        <v>395</v>
      </c>
      <c r="B327" s="244" t="s">
        <v>396</v>
      </c>
      <c r="C327" s="245"/>
      <c r="D327" s="245"/>
      <c r="E327" s="245"/>
      <c r="F327" s="246"/>
      <c r="G327" s="198"/>
      <c r="H327" s="145">
        <f>SUM(D328:D331)</f>
        <v>0</v>
      </c>
      <c r="I327" s="145">
        <f>COUNT(D328:D331)*2</f>
        <v>8</v>
      </c>
      <c r="J327" s="145">
        <f>H327/I327</f>
        <v>0</v>
      </c>
    </row>
    <row r="328" spans="1:10" ht="45" x14ac:dyDescent="0.25">
      <c r="A328" s="150" t="s">
        <v>397</v>
      </c>
      <c r="B328" s="88" t="s">
        <v>398</v>
      </c>
      <c r="C328" s="47" t="s">
        <v>845</v>
      </c>
      <c r="D328" s="85">
        <v>0</v>
      </c>
      <c r="E328" s="85" t="s">
        <v>612</v>
      </c>
      <c r="F328" s="184"/>
      <c r="G328" s="184"/>
    </row>
    <row r="329" spans="1:10" ht="45" x14ac:dyDescent="0.25">
      <c r="A329" s="150"/>
      <c r="B329" s="16"/>
      <c r="C329" s="45" t="s">
        <v>911</v>
      </c>
      <c r="D329" s="42">
        <v>0</v>
      </c>
      <c r="E329" s="42" t="s">
        <v>612</v>
      </c>
      <c r="F329" s="151"/>
      <c r="G329" s="151"/>
    </row>
    <row r="330" spans="1:10" ht="60" x14ac:dyDescent="0.25">
      <c r="A330" s="150" t="s">
        <v>399</v>
      </c>
      <c r="B330" s="16" t="s">
        <v>635</v>
      </c>
      <c r="C330" s="45" t="s">
        <v>912</v>
      </c>
      <c r="D330" s="42">
        <v>0</v>
      </c>
      <c r="E330" s="42" t="s">
        <v>612</v>
      </c>
      <c r="F330" s="151"/>
      <c r="G330" s="151"/>
    </row>
    <row r="331" spans="1:10" ht="60.75" thickBot="1" x14ac:dyDescent="0.3">
      <c r="A331" s="150" t="s">
        <v>400</v>
      </c>
      <c r="B331" s="74" t="s">
        <v>451</v>
      </c>
      <c r="C331" s="46" t="s">
        <v>913</v>
      </c>
      <c r="D331" s="71">
        <v>0</v>
      </c>
      <c r="E331" s="71" t="s">
        <v>612</v>
      </c>
      <c r="F331" s="178"/>
      <c r="G331" s="178"/>
    </row>
    <row r="332" spans="1:10" ht="35.1" customHeight="1" thickBot="1" x14ac:dyDescent="0.3">
      <c r="A332" s="177" t="s">
        <v>401</v>
      </c>
      <c r="B332" s="244" t="s">
        <v>452</v>
      </c>
      <c r="C332" s="245"/>
      <c r="D332" s="245"/>
      <c r="E332" s="245"/>
      <c r="F332" s="246"/>
      <c r="G332" s="197"/>
      <c r="H332" s="145">
        <f>SUM(D333:D338)</f>
        <v>0</v>
      </c>
      <c r="I332" s="145">
        <f>COUNT(D333:D338)*2</f>
        <v>12</v>
      </c>
      <c r="J332" s="145">
        <f>H332/I332</f>
        <v>0</v>
      </c>
    </row>
    <row r="333" spans="1:10" ht="75" x14ac:dyDescent="0.25">
      <c r="A333" s="150" t="s">
        <v>402</v>
      </c>
      <c r="B333" s="88" t="s">
        <v>403</v>
      </c>
      <c r="C333" s="47" t="s">
        <v>596</v>
      </c>
      <c r="D333" s="85">
        <v>0</v>
      </c>
      <c r="E333" s="85" t="s">
        <v>638</v>
      </c>
      <c r="F333" s="62"/>
      <c r="G333" s="190"/>
    </row>
    <row r="334" spans="1:10" ht="45" x14ac:dyDescent="0.25">
      <c r="A334" s="150"/>
      <c r="B334" s="16"/>
      <c r="C334" s="45" t="s">
        <v>683</v>
      </c>
      <c r="D334" s="42">
        <v>0</v>
      </c>
      <c r="E334" s="42" t="s">
        <v>638</v>
      </c>
      <c r="F334" s="44"/>
      <c r="G334" s="153"/>
    </row>
    <row r="335" spans="1:10" ht="30" x14ac:dyDescent="0.25">
      <c r="A335" s="150" t="s">
        <v>404</v>
      </c>
      <c r="B335" s="16" t="s">
        <v>405</v>
      </c>
      <c r="C335" s="45" t="s">
        <v>846</v>
      </c>
      <c r="D335" s="42">
        <v>0</v>
      </c>
      <c r="E335" s="42" t="s">
        <v>612</v>
      </c>
      <c r="F335" s="44"/>
      <c r="G335" s="151"/>
    </row>
    <row r="336" spans="1:10" ht="45" x14ac:dyDescent="0.25">
      <c r="A336" s="150" t="s">
        <v>406</v>
      </c>
      <c r="B336" s="16" t="s">
        <v>407</v>
      </c>
      <c r="C336" s="45" t="s">
        <v>847</v>
      </c>
      <c r="D336" s="42">
        <v>0</v>
      </c>
      <c r="E336" s="42" t="s">
        <v>636</v>
      </c>
      <c r="F336" s="44"/>
      <c r="G336" s="151"/>
    </row>
    <row r="337" spans="1:11" ht="45" x14ac:dyDescent="0.25">
      <c r="A337" s="150" t="s">
        <v>408</v>
      </c>
      <c r="B337" s="16" t="s">
        <v>412</v>
      </c>
      <c r="C337" s="12" t="s">
        <v>848</v>
      </c>
      <c r="D337" s="42">
        <v>0</v>
      </c>
      <c r="E337" s="160" t="s">
        <v>639</v>
      </c>
      <c r="F337" s="63" t="s">
        <v>849</v>
      </c>
      <c r="G337" s="151"/>
    </row>
    <row r="338" spans="1:11" ht="30.75" thickBot="1" x14ac:dyDescent="0.3">
      <c r="A338" s="150"/>
      <c r="B338" s="74"/>
      <c r="C338" s="180" t="s">
        <v>924</v>
      </c>
      <c r="D338" s="71">
        <v>0</v>
      </c>
      <c r="E338" s="181" t="s">
        <v>612</v>
      </c>
      <c r="F338" s="61" t="s">
        <v>850</v>
      </c>
      <c r="G338" s="178"/>
    </row>
    <row r="339" spans="1:11" ht="19.5" thickBot="1" x14ac:dyDescent="0.3">
      <c r="A339" s="177"/>
      <c r="B339" s="214" t="s">
        <v>414</v>
      </c>
      <c r="C339" s="215"/>
      <c r="D339" s="215"/>
      <c r="E339" s="215"/>
      <c r="F339" s="216"/>
      <c r="G339" s="176"/>
      <c r="H339" s="145">
        <f>H340+H354</f>
        <v>0</v>
      </c>
      <c r="I339" s="145">
        <f>I340+I354</f>
        <v>28</v>
      </c>
      <c r="K339" s="145">
        <v>14</v>
      </c>
    </row>
    <row r="340" spans="1:11" ht="35.1" customHeight="1" thickBot="1" x14ac:dyDescent="0.3">
      <c r="A340" s="177" t="s">
        <v>415</v>
      </c>
      <c r="B340" s="244" t="s">
        <v>416</v>
      </c>
      <c r="C340" s="245"/>
      <c r="D340" s="245"/>
      <c r="E340" s="245"/>
      <c r="F340" s="246"/>
      <c r="G340" s="197"/>
      <c r="H340" s="145">
        <f>SUM(D341:D353)</f>
        <v>0</v>
      </c>
      <c r="I340" s="145">
        <f>COUNT(D341:D353)*2</f>
        <v>26</v>
      </c>
      <c r="J340" s="145">
        <f>H340/I340</f>
        <v>0</v>
      </c>
    </row>
    <row r="341" spans="1:11" ht="45" x14ac:dyDescent="0.25">
      <c r="A341" s="150" t="s">
        <v>417</v>
      </c>
      <c r="B341" s="82" t="s">
        <v>418</v>
      </c>
      <c r="C341" s="97" t="s">
        <v>853</v>
      </c>
      <c r="D341" s="85">
        <v>0</v>
      </c>
      <c r="E341" s="85" t="s">
        <v>638</v>
      </c>
      <c r="F341" s="184"/>
      <c r="G341" s="190"/>
    </row>
    <row r="342" spans="1:11" ht="33.75" customHeight="1" x14ac:dyDescent="0.25">
      <c r="A342" s="150"/>
      <c r="B342" s="14"/>
      <c r="C342" s="51" t="s">
        <v>852</v>
      </c>
      <c r="D342" s="42">
        <v>0</v>
      </c>
      <c r="E342" s="42" t="s">
        <v>638</v>
      </c>
      <c r="F342" s="151"/>
      <c r="G342" s="153"/>
    </row>
    <row r="343" spans="1:11" ht="31.5" customHeight="1" x14ac:dyDescent="0.25">
      <c r="A343" s="150"/>
      <c r="B343" s="14"/>
      <c r="C343" s="43" t="s">
        <v>914</v>
      </c>
      <c r="D343" s="42">
        <v>0</v>
      </c>
      <c r="E343" s="42" t="s">
        <v>638</v>
      </c>
      <c r="F343" s="151"/>
      <c r="G343" s="153"/>
    </row>
    <row r="344" spans="1:11" ht="31.5" customHeight="1" x14ac:dyDescent="0.25">
      <c r="A344" s="150"/>
      <c r="B344" s="14"/>
      <c r="C344" s="43" t="s">
        <v>855</v>
      </c>
      <c r="D344" s="42">
        <v>0</v>
      </c>
      <c r="E344" s="42" t="s">
        <v>638</v>
      </c>
      <c r="F344" s="151"/>
      <c r="G344" s="153"/>
    </row>
    <row r="345" spans="1:11" ht="30" x14ac:dyDescent="0.25">
      <c r="A345" s="150" t="s">
        <v>419</v>
      </c>
      <c r="B345" s="14" t="s">
        <v>420</v>
      </c>
      <c r="C345" s="151" t="s">
        <v>538</v>
      </c>
      <c r="D345" s="42">
        <v>0</v>
      </c>
      <c r="E345" s="42" t="s">
        <v>638</v>
      </c>
      <c r="F345" s="151"/>
      <c r="G345" s="153"/>
    </row>
    <row r="346" spans="1:11" ht="30" x14ac:dyDescent="0.25">
      <c r="A346" s="150"/>
      <c r="B346" s="14"/>
      <c r="C346" s="43" t="s">
        <v>539</v>
      </c>
      <c r="D346" s="42">
        <v>0</v>
      </c>
      <c r="E346" s="42" t="s">
        <v>638</v>
      </c>
      <c r="F346" s="151"/>
      <c r="G346" s="153"/>
    </row>
    <row r="347" spans="1:11" ht="45" x14ac:dyDescent="0.25">
      <c r="A347" s="150"/>
      <c r="B347" s="14"/>
      <c r="C347" s="43" t="s">
        <v>856</v>
      </c>
      <c r="D347" s="42">
        <v>0</v>
      </c>
      <c r="E347" s="42" t="s">
        <v>638</v>
      </c>
      <c r="F347" s="151"/>
      <c r="G347" s="153"/>
    </row>
    <row r="348" spans="1:11" ht="30" x14ac:dyDescent="0.25">
      <c r="A348" s="150"/>
      <c r="B348" s="14"/>
      <c r="C348" s="43" t="s">
        <v>915</v>
      </c>
      <c r="D348" s="42">
        <v>0</v>
      </c>
      <c r="E348" s="42" t="s">
        <v>638</v>
      </c>
      <c r="F348" s="151"/>
      <c r="G348" s="153"/>
    </row>
    <row r="349" spans="1:11" ht="45" x14ac:dyDescent="0.25">
      <c r="A349" s="150" t="s">
        <v>421</v>
      </c>
      <c r="B349" s="14" t="s">
        <v>422</v>
      </c>
      <c r="C349" s="51" t="s">
        <v>851</v>
      </c>
      <c r="D349" s="42">
        <v>0</v>
      </c>
      <c r="E349" s="42" t="s">
        <v>638</v>
      </c>
      <c r="F349" s="151"/>
      <c r="G349" s="153"/>
    </row>
    <row r="350" spans="1:11" ht="45" x14ac:dyDescent="0.25">
      <c r="A350" s="150"/>
      <c r="B350" s="14"/>
      <c r="C350" s="43" t="s">
        <v>856</v>
      </c>
      <c r="D350" s="42">
        <v>0</v>
      </c>
      <c r="E350" s="42" t="s">
        <v>638</v>
      </c>
      <c r="F350" s="151"/>
      <c r="G350" s="153"/>
    </row>
    <row r="351" spans="1:11" ht="30" x14ac:dyDescent="0.25">
      <c r="A351" s="150"/>
      <c r="B351" s="14"/>
      <c r="C351" s="51" t="s">
        <v>857</v>
      </c>
      <c r="D351" s="42">
        <v>0</v>
      </c>
      <c r="E351" s="42" t="s">
        <v>638</v>
      </c>
      <c r="F351" s="151"/>
      <c r="G351" s="153"/>
    </row>
    <row r="352" spans="1:11" x14ac:dyDescent="0.25">
      <c r="A352" s="150"/>
      <c r="B352" s="14"/>
      <c r="C352" s="51" t="s">
        <v>854</v>
      </c>
      <c r="D352" s="42">
        <v>0</v>
      </c>
      <c r="E352" s="42" t="s">
        <v>638</v>
      </c>
      <c r="F352" s="151"/>
      <c r="G352" s="153"/>
    </row>
    <row r="353" spans="1:11" ht="45.75" thickBot="1" x14ac:dyDescent="0.3">
      <c r="A353" s="150" t="s">
        <v>423</v>
      </c>
      <c r="B353" s="68" t="s">
        <v>424</v>
      </c>
      <c r="C353" s="55" t="s">
        <v>677</v>
      </c>
      <c r="D353" s="71">
        <v>0</v>
      </c>
      <c r="E353" s="71" t="s">
        <v>638</v>
      </c>
      <c r="F353" s="178"/>
      <c r="G353" s="179"/>
    </row>
    <row r="354" spans="1:11" ht="35.1" customHeight="1" thickBot="1" x14ac:dyDescent="0.3">
      <c r="A354" s="177" t="s">
        <v>425</v>
      </c>
      <c r="B354" s="244" t="s">
        <v>453</v>
      </c>
      <c r="C354" s="245"/>
      <c r="D354" s="245"/>
      <c r="E354" s="245"/>
      <c r="F354" s="246"/>
      <c r="G354" s="197"/>
      <c r="H354" s="145">
        <f>SUM(D356)</f>
        <v>0</v>
      </c>
      <c r="I354" s="145">
        <f>COUNT(D356)*2</f>
        <v>2</v>
      </c>
      <c r="J354" s="145">
        <f>H354/I354</f>
        <v>0</v>
      </c>
    </row>
    <row r="355" spans="1:11" customFormat="1" ht="45" hidden="1" x14ac:dyDescent="0.25">
      <c r="A355" s="25" t="s">
        <v>426</v>
      </c>
      <c r="B355" s="30" t="s">
        <v>429</v>
      </c>
      <c r="C355" s="30"/>
      <c r="D355" s="26"/>
      <c r="E355" s="26"/>
      <c r="F355" s="26"/>
      <c r="G355" s="22"/>
    </row>
    <row r="356" spans="1:11" ht="45" x14ac:dyDescent="0.25">
      <c r="A356" s="150" t="s">
        <v>427</v>
      </c>
      <c r="B356" s="14" t="s">
        <v>428</v>
      </c>
      <c r="C356" s="43" t="s">
        <v>676</v>
      </c>
      <c r="D356" s="42">
        <v>0</v>
      </c>
      <c r="E356" s="42" t="s">
        <v>638</v>
      </c>
      <c r="F356" s="151"/>
      <c r="G356" s="153"/>
    </row>
    <row r="357" spans="1:11" customFormat="1" hidden="1" x14ac:dyDescent="0.25">
      <c r="A357" s="64"/>
      <c r="B357" s="64"/>
      <c r="C357" s="65"/>
      <c r="D357" s="66"/>
      <c r="E357" s="67"/>
      <c r="F357" s="65"/>
      <c r="G357" s="65"/>
      <c r="H357" s="21"/>
      <c r="I357" s="21"/>
      <c r="K357" s="41">
        <f>SUM(K14:K356)</f>
        <v>267</v>
      </c>
    </row>
    <row r="360" spans="1:11" ht="46.5" x14ac:dyDescent="0.25">
      <c r="A360" s="241" t="s">
        <v>925</v>
      </c>
      <c r="B360" s="241"/>
      <c r="C360" s="241"/>
    </row>
    <row r="361" spans="1:11" ht="46.5" x14ac:dyDescent="0.25">
      <c r="A361" s="18"/>
      <c r="B361" s="162" t="s">
        <v>926</v>
      </c>
      <c r="C361" s="163">
        <f>D381</f>
        <v>0</v>
      </c>
    </row>
    <row r="362" spans="1:11" ht="26.25" x14ac:dyDescent="0.25">
      <c r="A362" s="19"/>
      <c r="B362" s="242" t="s">
        <v>703</v>
      </c>
      <c r="C362" s="243"/>
    </row>
    <row r="363" spans="1:11" ht="21" x14ac:dyDescent="0.25">
      <c r="A363" s="164" t="s">
        <v>704</v>
      </c>
      <c r="B363" s="20" t="s">
        <v>705</v>
      </c>
      <c r="C363" s="165">
        <f>D373</f>
        <v>0</v>
      </c>
    </row>
    <row r="364" spans="1:11" ht="21" x14ac:dyDescent="0.25">
      <c r="A364" s="164" t="s">
        <v>706</v>
      </c>
      <c r="B364" s="20" t="s">
        <v>707</v>
      </c>
      <c r="C364" s="165">
        <f t="shared" ref="C364:C370" si="0">D374</f>
        <v>0</v>
      </c>
    </row>
    <row r="365" spans="1:11" ht="21" x14ac:dyDescent="0.25">
      <c r="A365" s="164" t="s">
        <v>708</v>
      </c>
      <c r="B365" s="20" t="s">
        <v>709</v>
      </c>
      <c r="C365" s="165">
        <f t="shared" si="0"/>
        <v>0</v>
      </c>
    </row>
    <row r="366" spans="1:11" ht="21" x14ac:dyDescent="0.25">
      <c r="A366" s="164" t="s">
        <v>710</v>
      </c>
      <c r="B366" s="20" t="s">
        <v>711</v>
      </c>
      <c r="C366" s="165">
        <f t="shared" si="0"/>
        <v>0</v>
      </c>
    </row>
    <row r="367" spans="1:11" ht="21" x14ac:dyDescent="0.25">
      <c r="A367" s="164" t="s">
        <v>712</v>
      </c>
      <c r="B367" s="20" t="s">
        <v>713</v>
      </c>
      <c r="C367" s="165">
        <f t="shared" si="0"/>
        <v>0</v>
      </c>
    </row>
    <row r="368" spans="1:11" ht="21" x14ac:dyDescent="0.25">
      <c r="A368" s="164" t="s">
        <v>714</v>
      </c>
      <c r="B368" s="20" t="s">
        <v>715</v>
      </c>
      <c r="C368" s="165">
        <f t="shared" si="0"/>
        <v>0</v>
      </c>
    </row>
    <row r="369" spans="1:7" ht="21.75" customHeight="1" x14ac:dyDescent="0.25">
      <c r="A369" s="164" t="s">
        <v>716</v>
      </c>
      <c r="B369" s="20" t="s">
        <v>916</v>
      </c>
      <c r="C369" s="165">
        <f t="shared" si="0"/>
        <v>0</v>
      </c>
    </row>
    <row r="370" spans="1:7" ht="21" x14ac:dyDescent="0.25">
      <c r="A370" s="164" t="s">
        <v>717</v>
      </c>
      <c r="B370" s="20" t="s">
        <v>718</v>
      </c>
      <c r="C370" s="165">
        <f t="shared" si="0"/>
        <v>0</v>
      </c>
    </row>
    <row r="371" spans="1:7" hidden="1" x14ac:dyDescent="0.25">
      <c r="A371" s="166"/>
      <c r="B371" s="166"/>
      <c r="C371" s="145"/>
      <c r="D371" s="167"/>
      <c r="E371" s="167"/>
      <c r="F371" s="145"/>
      <c r="G371" s="145"/>
    </row>
    <row r="372" spans="1:7" hidden="1" x14ac:dyDescent="0.25">
      <c r="A372" s="166"/>
      <c r="B372" s="166" t="s">
        <v>719</v>
      </c>
      <c r="C372" s="145" t="s">
        <v>720</v>
      </c>
      <c r="D372" s="167" t="s">
        <v>721</v>
      </c>
      <c r="E372" s="167"/>
      <c r="F372" s="145"/>
      <c r="G372" s="145"/>
    </row>
    <row r="373" spans="1:7" hidden="1" x14ac:dyDescent="0.25">
      <c r="A373" s="166" t="s">
        <v>704</v>
      </c>
      <c r="B373" s="166">
        <f>H13</f>
        <v>0</v>
      </c>
      <c r="C373" s="145">
        <f>I13</f>
        <v>46</v>
      </c>
      <c r="D373" s="168">
        <f>B373*100/C373</f>
        <v>0</v>
      </c>
      <c r="E373" s="167"/>
      <c r="F373" s="145"/>
      <c r="G373" s="145"/>
    </row>
    <row r="374" spans="1:7" hidden="1" x14ac:dyDescent="0.25">
      <c r="A374" s="166" t="s">
        <v>706</v>
      </c>
      <c r="B374" s="169">
        <f>H48</f>
        <v>0</v>
      </c>
      <c r="C374" s="145">
        <f>I48</f>
        <v>34</v>
      </c>
      <c r="D374" s="168">
        <f>B374*100/C374</f>
        <v>0</v>
      </c>
      <c r="E374" s="167"/>
      <c r="F374" s="145"/>
      <c r="G374" s="145"/>
    </row>
    <row r="375" spans="1:7" hidden="1" x14ac:dyDescent="0.25">
      <c r="A375" s="166" t="s">
        <v>708</v>
      </c>
      <c r="B375" s="170">
        <f>H74</f>
        <v>0</v>
      </c>
      <c r="C375" s="171">
        <f>I74</f>
        <v>54</v>
      </c>
      <c r="D375" s="168">
        <f t="shared" ref="D375:D380" si="1">B375*100/C375</f>
        <v>0</v>
      </c>
      <c r="E375" s="167"/>
      <c r="F375" s="145"/>
      <c r="G375" s="145"/>
    </row>
    <row r="376" spans="1:7" hidden="1" x14ac:dyDescent="0.25">
      <c r="A376" s="166" t="s">
        <v>710</v>
      </c>
      <c r="B376" s="170">
        <f>H106</f>
        <v>0</v>
      </c>
      <c r="C376" s="171">
        <f>I106</f>
        <v>102</v>
      </c>
      <c r="D376" s="168">
        <f t="shared" si="1"/>
        <v>0</v>
      </c>
      <c r="E376" s="167"/>
      <c r="F376" s="145"/>
      <c r="G376" s="145"/>
    </row>
    <row r="377" spans="1:7" hidden="1" x14ac:dyDescent="0.25">
      <c r="A377" s="166" t="s">
        <v>712</v>
      </c>
      <c r="B377" s="170">
        <f>H164</f>
        <v>0</v>
      </c>
      <c r="C377" s="171">
        <f>I164</f>
        <v>96</v>
      </c>
      <c r="D377" s="168">
        <f t="shared" si="1"/>
        <v>0</v>
      </c>
      <c r="E377" s="167"/>
      <c r="F377" s="145"/>
      <c r="G377" s="145"/>
    </row>
    <row r="378" spans="1:7" hidden="1" x14ac:dyDescent="0.25">
      <c r="A378" s="166" t="s">
        <v>714</v>
      </c>
      <c r="B378" s="170">
        <f>H284</f>
        <v>0</v>
      </c>
      <c r="C378" s="171">
        <f>I284</f>
        <v>42</v>
      </c>
      <c r="D378" s="168">
        <f t="shared" si="1"/>
        <v>0</v>
      </c>
      <c r="E378" s="167"/>
      <c r="F378" s="145"/>
      <c r="G378" s="145"/>
    </row>
    <row r="379" spans="1:7" hidden="1" x14ac:dyDescent="0.25">
      <c r="A379" s="166" t="s">
        <v>716</v>
      </c>
      <c r="B379" s="170">
        <f>H313</f>
        <v>0</v>
      </c>
      <c r="C379" s="171">
        <f>I313</f>
        <v>44</v>
      </c>
      <c r="D379" s="168">
        <f t="shared" si="1"/>
        <v>0</v>
      </c>
      <c r="E379" s="167"/>
      <c r="F379" s="145"/>
      <c r="G379" s="145"/>
    </row>
    <row r="380" spans="1:7" hidden="1" x14ac:dyDescent="0.25">
      <c r="A380" s="166" t="s">
        <v>717</v>
      </c>
      <c r="B380" s="170">
        <f>H339</f>
        <v>0</v>
      </c>
      <c r="C380" s="171">
        <f>I339</f>
        <v>28</v>
      </c>
      <c r="D380" s="168">
        <f t="shared" si="1"/>
        <v>0</v>
      </c>
      <c r="E380" s="167"/>
      <c r="F380" s="145"/>
      <c r="G380" s="145"/>
    </row>
    <row r="381" spans="1:7" hidden="1" x14ac:dyDescent="0.25">
      <c r="A381" s="166" t="s">
        <v>722</v>
      </c>
      <c r="B381" s="170">
        <f>SUM(B373:B380)</f>
        <v>0</v>
      </c>
      <c r="C381" s="170">
        <f>SUM(C373:C380)</f>
        <v>446</v>
      </c>
      <c r="D381" s="168">
        <f>B381*100/C381</f>
        <v>0</v>
      </c>
      <c r="E381" s="167"/>
      <c r="F381" s="145"/>
      <c r="G381" s="145"/>
    </row>
    <row r="382" spans="1:7" hidden="1" x14ac:dyDescent="0.25">
      <c r="A382" s="166"/>
      <c r="B382" s="170"/>
      <c r="C382" s="171"/>
      <c r="D382" s="167"/>
      <c r="E382" s="167"/>
      <c r="F382" s="145"/>
      <c r="G382" s="145"/>
    </row>
    <row r="383" spans="1:7" hidden="1" x14ac:dyDescent="0.25">
      <c r="A383" s="166"/>
      <c r="B383" s="170"/>
      <c r="C383" s="171"/>
      <c r="D383" s="167"/>
      <c r="E383" s="167"/>
      <c r="F383" s="145"/>
      <c r="G383" s="145"/>
    </row>
    <row r="384" spans="1:7" x14ac:dyDescent="0.25">
      <c r="A384" s="166"/>
      <c r="B384" s="166"/>
      <c r="C384" s="145"/>
      <c r="D384" s="167"/>
      <c r="E384" s="167"/>
      <c r="F384" s="145"/>
      <c r="G384" s="145"/>
    </row>
    <row r="385" spans="1:7" x14ac:dyDescent="0.25">
      <c r="A385" s="166"/>
      <c r="B385" s="166"/>
      <c r="C385" s="145"/>
      <c r="D385" s="167"/>
      <c r="E385" s="167"/>
      <c r="F385" s="145"/>
      <c r="G385" s="145"/>
    </row>
    <row r="386" spans="1:7" x14ac:dyDescent="0.25">
      <c r="A386" s="166"/>
      <c r="B386" s="166"/>
      <c r="C386" s="145"/>
      <c r="D386" s="167"/>
      <c r="E386" s="167"/>
      <c r="F386" s="145"/>
      <c r="G386" s="145"/>
    </row>
    <row r="387" spans="1:7" x14ac:dyDescent="0.25">
      <c r="A387" s="166"/>
      <c r="B387" s="166"/>
      <c r="C387" s="145"/>
      <c r="D387" s="167"/>
      <c r="E387" s="167"/>
      <c r="F387" s="145"/>
      <c r="G387" s="145"/>
    </row>
    <row r="388" spans="1:7" x14ac:dyDescent="0.25">
      <c r="A388" s="166"/>
      <c r="B388" s="166"/>
      <c r="C388" s="145"/>
      <c r="D388" s="167"/>
      <c r="E388" s="167"/>
      <c r="F388" s="145"/>
      <c r="G388" s="145"/>
    </row>
    <row r="389" spans="1:7" x14ac:dyDescent="0.25">
      <c r="A389" s="166"/>
      <c r="B389" s="166"/>
      <c r="C389" s="145"/>
      <c r="D389" s="167"/>
      <c r="E389" s="167"/>
      <c r="F389" s="145"/>
      <c r="G389" s="145"/>
    </row>
    <row r="390" spans="1:7" x14ac:dyDescent="0.25">
      <c r="A390" s="166"/>
      <c r="B390" s="166"/>
      <c r="C390" s="145"/>
      <c r="D390" s="167"/>
      <c r="E390" s="167"/>
      <c r="F390" s="145"/>
      <c r="G390" s="145"/>
    </row>
    <row r="391" spans="1:7" x14ac:dyDescent="0.25">
      <c r="A391" s="166"/>
      <c r="B391" s="166"/>
      <c r="C391" s="145"/>
      <c r="D391" s="167"/>
      <c r="E391" s="167"/>
      <c r="F391" s="145"/>
      <c r="G391" s="145"/>
    </row>
    <row r="392" spans="1:7" x14ac:dyDescent="0.25">
      <c r="A392" s="166"/>
      <c r="B392" s="166"/>
      <c r="C392" s="145"/>
      <c r="D392" s="167"/>
      <c r="E392" s="167"/>
      <c r="F392" s="145"/>
      <c r="G392" s="145"/>
    </row>
    <row r="393" spans="1:7" x14ac:dyDescent="0.25">
      <c r="A393" s="166"/>
      <c r="B393" s="166"/>
      <c r="C393" s="145"/>
      <c r="D393" s="167"/>
      <c r="E393" s="167"/>
      <c r="F393" s="145"/>
      <c r="G393" s="145"/>
    </row>
    <row r="394" spans="1:7" x14ac:dyDescent="0.25">
      <c r="A394" s="166"/>
      <c r="B394" s="166"/>
      <c r="C394" s="145"/>
      <c r="D394" s="167"/>
      <c r="E394" s="167"/>
      <c r="F394" s="145"/>
      <c r="G394" s="145"/>
    </row>
    <row r="395" spans="1:7" x14ac:dyDescent="0.25">
      <c r="A395" s="166"/>
      <c r="B395" s="166"/>
      <c r="C395" s="145"/>
      <c r="D395" s="167"/>
      <c r="E395" s="167"/>
      <c r="F395" s="145"/>
      <c r="G395" s="145"/>
    </row>
    <row r="396" spans="1:7" x14ac:dyDescent="0.25">
      <c r="A396" s="166"/>
      <c r="B396" s="166"/>
      <c r="C396" s="145"/>
      <c r="D396" s="167"/>
      <c r="E396" s="167"/>
      <c r="F396" s="145"/>
      <c r="G396" s="145"/>
    </row>
    <row r="397" spans="1:7" x14ac:dyDescent="0.25">
      <c r="A397" s="166"/>
      <c r="B397" s="166"/>
      <c r="C397" s="145"/>
      <c r="D397" s="167"/>
      <c r="E397" s="167"/>
      <c r="F397" s="145"/>
      <c r="G397" s="145"/>
    </row>
    <row r="398" spans="1:7" x14ac:dyDescent="0.25">
      <c r="A398" s="166"/>
      <c r="B398" s="166"/>
      <c r="C398" s="145"/>
      <c r="D398" s="167"/>
      <c r="E398" s="167"/>
      <c r="F398" s="145"/>
      <c r="G398" s="145"/>
    </row>
    <row r="399" spans="1:7" x14ac:dyDescent="0.25">
      <c r="A399" s="166"/>
      <c r="B399" s="166"/>
      <c r="C399" s="145"/>
      <c r="D399" s="167"/>
      <c r="E399" s="167"/>
      <c r="F399" s="145"/>
      <c r="G399" s="145"/>
    </row>
    <row r="400" spans="1:7" x14ac:dyDescent="0.25">
      <c r="A400" s="166"/>
      <c r="B400" s="166"/>
      <c r="C400" s="145"/>
      <c r="D400" s="167"/>
      <c r="E400" s="167"/>
      <c r="F400" s="145"/>
      <c r="G400" s="145"/>
    </row>
    <row r="401" spans="1:7" x14ac:dyDescent="0.25">
      <c r="A401" s="166"/>
      <c r="B401" s="166"/>
      <c r="C401" s="145"/>
      <c r="D401" s="167"/>
      <c r="E401" s="167"/>
      <c r="F401" s="145"/>
      <c r="G401" s="145"/>
    </row>
    <row r="402" spans="1:7" x14ac:dyDescent="0.25">
      <c r="A402" s="166"/>
      <c r="B402" s="166"/>
      <c r="C402" s="145"/>
      <c r="D402" s="167"/>
      <c r="E402" s="167"/>
      <c r="F402" s="145"/>
      <c r="G402" s="145"/>
    </row>
    <row r="403" spans="1:7" x14ac:dyDescent="0.25">
      <c r="A403" s="166"/>
      <c r="B403" s="166"/>
      <c r="C403" s="145"/>
      <c r="D403" s="167"/>
      <c r="E403" s="167"/>
      <c r="F403" s="145"/>
      <c r="G403" s="145"/>
    </row>
    <row r="404" spans="1:7" x14ac:dyDescent="0.25">
      <c r="A404" s="166"/>
      <c r="B404" s="166"/>
      <c r="C404" s="145"/>
      <c r="D404" s="167"/>
      <c r="E404" s="167"/>
      <c r="F404" s="145"/>
      <c r="G404" s="145"/>
    </row>
    <row r="405" spans="1:7" x14ac:dyDescent="0.25">
      <c r="A405" s="166"/>
      <c r="B405" s="166"/>
      <c r="C405" s="145"/>
      <c r="D405" s="167"/>
      <c r="E405" s="167"/>
      <c r="F405" s="145"/>
      <c r="G405" s="145"/>
    </row>
    <row r="406" spans="1:7" x14ac:dyDescent="0.25">
      <c r="A406" s="166"/>
      <c r="B406" s="166"/>
      <c r="C406" s="145"/>
      <c r="D406" s="167"/>
      <c r="E406" s="167"/>
      <c r="F406" s="145"/>
      <c r="G406" s="145"/>
    </row>
    <row r="407" spans="1:7" x14ac:dyDescent="0.25">
      <c r="A407" s="166"/>
      <c r="B407" s="166"/>
      <c r="C407" s="145"/>
      <c r="D407" s="167"/>
      <c r="E407" s="167"/>
      <c r="F407" s="145"/>
      <c r="G407" s="145"/>
    </row>
    <row r="408" spans="1:7" x14ac:dyDescent="0.25">
      <c r="A408" s="166"/>
      <c r="B408" s="166"/>
      <c r="C408" s="145"/>
      <c r="D408" s="167"/>
      <c r="E408" s="167"/>
      <c r="F408" s="145"/>
      <c r="G408" s="145"/>
    </row>
    <row r="409" spans="1:7" x14ac:dyDescent="0.25">
      <c r="A409" s="166"/>
      <c r="B409" s="166"/>
      <c r="C409" s="145"/>
      <c r="D409" s="167"/>
      <c r="E409" s="167"/>
      <c r="F409" s="145"/>
      <c r="G409" s="145"/>
    </row>
    <row r="410" spans="1:7" x14ac:dyDescent="0.25">
      <c r="A410" s="166"/>
      <c r="B410" s="166"/>
      <c r="C410" s="145"/>
      <c r="D410" s="167"/>
      <c r="E410" s="167"/>
      <c r="F410" s="145"/>
      <c r="G410" s="145"/>
    </row>
    <row r="411" spans="1:7" x14ac:dyDescent="0.25">
      <c r="A411" s="166"/>
      <c r="B411" s="166"/>
      <c r="C411" s="145"/>
      <c r="D411" s="167"/>
      <c r="E411" s="167"/>
      <c r="F411" s="145"/>
      <c r="G411" s="145"/>
    </row>
    <row r="412" spans="1:7" x14ac:dyDescent="0.25">
      <c r="A412" s="166"/>
      <c r="B412" s="166"/>
      <c r="C412" s="145"/>
      <c r="D412" s="167"/>
      <c r="E412" s="167"/>
      <c r="F412" s="145"/>
      <c r="G412" s="145"/>
    </row>
    <row r="413" spans="1:7" x14ac:dyDescent="0.25">
      <c r="A413" s="166"/>
      <c r="B413" s="166"/>
      <c r="C413" s="145"/>
      <c r="D413" s="167"/>
      <c r="E413" s="167"/>
      <c r="F413" s="145"/>
      <c r="G413" s="145"/>
    </row>
    <row r="414" spans="1:7" x14ac:dyDescent="0.25">
      <c r="A414" s="166"/>
      <c r="B414" s="166"/>
      <c r="C414" s="145"/>
      <c r="D414" s="167"/>
      <c r="E414" s="167"/>
      <c r="F414" s="145"/>
      <c r="G414" s="145"/>
    </row>
    <row r="415" spans="1:7" x14ac:dyDescent="0.25">
      <c r="A415" s="166"/>
      <c r="B415" s="166"/>
      <c r="C415" s="145"/>
      <c r="D415" s="167"/>
      <c r="E415" s="167"/>
      <c r="F415" s="145"/>
      <c r="G415" s="145"/>
    </row>
    <row r="416" spans="1:7" x14ac:dyDescent="0.25">
      <c r="A416" s="166"/>
      <c r="B416" s="166"/>
      <c r="C416" s="145"/>
      <c r="D416" s="167"/>
      <c r="E416" s="167"/>
      <c r="F416" s="145"/>
      <c r="G416" s="145"/>
    </row>
    <row r="417" spans="1:7" x14ac:dyDescent="0.25">
      <c r="A417" s="166"/>
      <c r="B417" s="166"/>
      <c r="C417" s="145"/>
      <c r="D417" s="167"/>
      <c r="E417" s="167"/>
      <c r="F417" s="145"/>
      <c r="G417" s="145"/>
    </row>
  </sheetData>
  <protectedRanges>
    <protectedRange sqref="D208:D215 D224:D226 D228 D230:D247 D269 D280 D283:D299 D301:D306 D312:D1048576 C363:C370 D10:D202" name="Range1"/>
    <protectedRange sqref="D203" name="Range1_2"/>
    <protectedRange sqref="D204" name="Range1_4"/>
    <protectedRange sqref="D205:D206" name="Range1_6"/>
    <protectedRange sqref="D207" name="Range1_8"/>
    <protectedRange sqref="D216" name="Range1_10"/>
    <protectedRange sqref="D217" name="Range1_12"/>
    <protectedRange sqref="D218" name="Range1_14"/>
    <protectedRange sqref="D219" name="Range1_16"/>
    <protectedRange sqref="D221" name="Range1_18"/>
    <protectedRange sqref="D222" name="Range1_20"/>
    <protectedRange sqref="D220" name="Range1_22"/>
    <protectedRange sqref="D223" name="Range1_24"/>
    <protectedRange sqref="D227" name="Range1_26"/>
    <protectedRange sqref="D229" name="Range1_28"/>
    <protectedRange sqref="D248" name="Range1_30"/>
    <protectedRange sqref="D249" name="Range1_32"/>
    <protectedRange sqref="D250" name="Range1_34"/>
    <protectedRange sqref="D251:D252" name="Range1_36"/>
    <protectedRange sqref="D253" name="Range1_38"/>
    <protectedRange sqref="D254" name="Range1_40"/>
    <protectedRange sqref="D255:D256" name="Range1_42"/>
    <protectedRange sqref="D257" name="Range1_44"/>
    <protectedRange sqref="D258:D259" name="Range1_46"/>
    <protectedRange sqref="D260" name="Range1_48"/>
    <protectedRange sqref="D261:D262" name="Range1_49"/>
    <protectedRange sqref="D263:D264" name="Range1_51"/>
    <protectedRange sqref="D265:D267" name="Range1_55"/>
    <protectedRange sqref="D268" name="Range1_57"/>
    <protectedRange sqref="D270:D271" name="Range1_59"/>
    <protectedRange sqref="D281" name="Range1_61"/>
    <protectedRange sqref="D282" name="Range1_63"/>
    <protectedRange sqref="D272:D277" name="Range1_65"/>
    <protectedRange sqref="D278" name="Range1_67"/>
    <protectedRange sqref="D279" name="Range1_69"/>
    <protectedRange sqref="D300" name="Range1_71"/>
    <protectedRange sqref="D307:D311" name="Range1_73"/>
  </protectedRanges>
  <autoFilter ref="A12:F357">
    <filterColumn colId="0">
      <colorFilter dxfId="0"/>
    </filterColumn>
  </autoFilter>
  <mergeCells count="61">
    <mergeCell ref="C8:G8"/>
    <mergeCell ref="C9:G9"/>
    <mergeCell ref="A5:B5"/>
    <mergeCell ref="C5:G5"/>
    <mergeCell ref="C6:G6"/>
    <mergeCell ref="A7:B9"/>
    <mergeCell ref="C7:G7"/>
    <mergeCell ref="A1:G1"/>
    <mergeCell ref="A2:G2"/>
    <mergeCell ref="A3:B3"/>
    <mergeCell ref="C3:G3"/>
    <mergeCell ref="A6:B6"/>
    <mergeCell ref="A4:B4"/>
    <mergeCell ref="C4:G4"/>
    <mergeCell ref="B13:F13"/>
    <mergeCell ref="B14:F14"/>
    <mergeCell ref="B19:F19"/>
    <mergeCell ref="A11:G11"/>
    <mergeCell ref="A10:G10"/>
    <mergeCell ref="B25:F25"/>
    <mergeCell ref="B30:F30"/>
    <mergeCell ref="B45:F45"/>
    <mergeCell ref="B48:F48"/>
    <mergeCell ref="B49:F49"/>
    <mergeCell ref="B60:F60"/>
    <mergeCell ref="B69:F69"/>
    <mergeCell ref="B74:F74"/>
    <mergeCell ref="B75:F75"/>
    <mergeCell ref="B90:F90"/>
    <mergeCell ref="B96:F96"/>
    <mergeCell ref="B99:F99"/>
    <mergeCell ref="B106:F106"/>
    <mergeCell ref="B107:F107"/>
    <mergeCell ref="B120:F120"/>
    <mergeCell ref="B131:F131"/>
    <mergeCell ref="B136:F136"/>
    <mergeCell ref="B148:F148"/>
    <mergeCell ref="B164:F164"/>
    <mergeCell ref="B165:F165"/>
    <mergeCell ref="B171:F171"/>
    <mergeCell ref="B185:F185"/>
    <mergeCell ref="B195:F195"/>
    <mergeCell ref="B201:F201"/>
    <mergeCell ref="B285:F285"/>
    <mergeCell ref="B293:F293"/>
    <mergeCell ref="B297:F297"/>
    <mergeCell ref="B301:F301"/>
    <mergeCell ref="B215:F215"/>
    <mergeCell ref="B224:F224"/>
    <mergeCell ref="B231:F231"/>
    <mergeCell ref="B247:F247"/>
    <mergeCell ref="B284:F284"/>
    <mergeCell ref="A360:C360"/>
    <mergeCell ref="B362:C362"/>
    <mergeCell ref="B354:F354"/>
    <mergeCell ref="B340:F340"/>
    <mergeCell ref="B313:F313"/>
    <mergeCell ref="B314:F314"/>
    <mergeCell ref="B327:F327"/>
    <mergeCell ref="B332:F332"/>
    <mergeCell ref="B339:F339"/>
  </mergeCells>
  <dataValidations count="3">
    <dataValidation type="list" showInputMessage="1" showErrorMessage="1" sqref="D382:D1048576 D12:D202 D208:D215 D224:D226 D228 D230:D247 D269 D280 D283:D299 D301:D306 D312:D372">
      <formula1>$J$10:$L$10</formula1>
    </dataValidation>
    <dataValidation showInputMessage="1" showErrorMessage="1" sqref="D373:D381 C363:C370"/>
    <dataValidation type="list" allowBlank="1" showInputMessage="1" showErrorMessage="1" sqref="D203:D207 D216:D223 D227 D229 D248:D268 D281:D282 D270:D279 D300 D307:D311">
      <formula1>$J$10:$L$10</formula1>
    </dataValidation>
  </dataValidations>
  <pageMargins left="0.7" right="0.38" top="0.75" bottom="0.75" header="0.3" footer="0.3"/>
  <pageSetup scale="63" orientation="portrait" r:id="rId1"/>
  <rowBreaks count="1" manualBreakCount="1">
    <brk id="33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Summary</vt:lpstr>
      <vt:lpstr>UPHC-NQAS</vt:lpstr>
      <vt:lpstr>'UPHC-NQAS'!Print_Area</vt:lpstr>
    </vt:vector>
  </TitlesOfParts>
  <Company>Sony India Pvt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Customer</dc:creator>
  <cp:lastModifiedBy>Vineeta Dhankhar</cp:lastModifiedBy>
  <cp:lastPrinted>2020-12-04T11:31:19Z</cp:lastPrinted>
  <dcterms:created xsi:type="dcterms:W3CDTF">2015-07-15T04:50:36Z</dcterms:created>
  <dcterms:modified xsi:type="dcterms:W3CDTF">2021-05-24T15:55:13Z</dcterms:modified>
</cp:coreProperties>
</file>